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Anexo I-A" sheetId="1" r:id="rId1"/>
    <sheet name="Intervalos" sheetId="2" r:id="rId2"/>
  </sheets>
  <definedNames>
    <definedName name="_xlnm._FilterDatabase" localSheetId="0" hidden="1">'Anexo I-A'!#REF!</definedName>
    <definedName name="_xlnm.Print_Area" localSheetId="0">'Anexo I-A'!$B$1:$L$136</definedName>
  </definedNames>
  <calcPr calcId="144525"/>
</workbook>
</file>

<file path=xl/sharedStrings.xml><?xml version="1.0" encoding="utf-8"?>
<sst xmlns="http://schemas.openxmlformats.org/spreadsheetml/2006/main" count="638" uniqueCount="174">
  <si>
    <t>PRÓ-REITORIA DE ADMINISTRAÇÃO</t>
  </si>
  <si>
    <t>COORDENAÇÃO DE MATERIAIS</t>
  </si>
  <si>
    <t>ANEXO I-A - PLANILHA ESTIMATIVA DE DESCRIÇÃO E PREÇOS</t>
  </si>
  <si>
    <t>LOTE</t>
  </si>
  <si>
    <t>ITEM LICITAÇÃO</t>
  </si>
  <si>
    <t>DESCRIÇÃO/ ESPECIFICAÇÃO</t>
  </si>
  <si>
    <t>SUGESTÃO DE CATMAT</t>
  </si>
  <si>
    <t>UNIDADE DE MEDIDA</t>
  </si>
  <si>
    <t xml:space="preserve">QUANTIDADE </t>
  </si>
  <si>
    <t>VALOR UNITÁRIO</t>
  </si>
  <si>
    <t>VALOR TOTAL</t>
  </si>
  <si>
    <t>VALOR TOTAL DO LOTE</t>
  </si>
  <si>
    <t>EXCLUSIVO ME/EPP</t>
  </si>
  <si>
    <t>MODO DE DISPUTA</t>
  </si>
  <si>
    <t>INTERVALO LANCES</t>
  </si>
  <si>
    <t xml:space="preserve"> -</t>
  </si>
  <si>
    <t>Bacia Canelada 2,5L. Dimensões aproximadas: 25x8,5 (Diâmetro x Altura). Material: Plástico Polipropileno.</t>
  </si>
  <si>
    <t>unidade</t>
  </si>
  <si>
    <t>SIM</t>
  </si>
  <si>
    <t>Aberto</t>
  </si>
  <si>
    <t xml:space="preserve">Alça bacteriológica de plástico tipo Drigalsky, dimensões: 35 X 150 MM, Formato em ´L´, estéril, descartável. </t>
  </si>
  <si>
    <t>unidade = embalagem com 5 unidades</t>
  </si>
  <si>
    <t>Alça bacteriológica de plástico, com haste flexível,calibrada,  volume 10 MCL, estéril, descartável.</t>
  </si>
  <si>
    <t>unidade = embalagem com 10 unidades</t>
  </si>
  <si>
    <t>Anel laboratório (argola), material ferro, diâmetro 130 mm, características adicionais cromado com mufa.</t>
  </si>
  <si>
    <t xml:space="preserve">Anel laboratório (argola), material ferro, diâmetro 70 mm, características adicionais cromado com mufa. </t>
  </si>
  <si>
    <t>Anodo de Zinco (anodo de sacrifício). 99,996% de pureza, em barras de aproximadamente 15 cm x 3,5 cm x 1,0 cm (Comprimento x Largura x Altura).</t>
  </si>
  <si>
    <t>Bandeja em aço inox, dimensões 50 x 350 x 400 mm (A x L x P), cantos retos, borda rebatida, acabamento polido.</t>
  </si>
  <si>
    <t>Bandeja em Aço Inox: Acabamento polido  cantos retos  borda rebatida. Tamanho: AxLxP 50 x 400 x 500 mm.</t>
  </si>
  <si>
    <t>Bandeja em Aço Inox: Acabamento polido cantos retos borda rebatida. Tamanho: AxLxP = 50 x 200 x 300mm.</t>
  </si>
  <si>
    <t>Bandeja laboratório, material plástico, dimensões 29 x 44 x 9 cm, características adicionais branca fosca, paredes reforçadas.</t>
  </si>
  <si>
    <t>Bandeja laboratório, material plástico, dimensões cerca de 30 X 20 X 5 cm.</t>
  </si>
  <si>
    <t>Bandeja de Laboratório em Plástico em Polietileno: Largura x Comprimento x Altura x Capacidade 38 X 53 x 8,0 cm x 12 L. Indicado para uso geral, armazenagem de produtos.</t>
  </si>
  <si>
    <t>Bandeja laboratório, material polietileno, dimensões cerca de 28 X 42 X 7,50 cm.</t>
  </si>
  <si>
    <t>Barra Chata De Cobre Eletrolítico. ACABAMENTO COBRE NATURAL MEDIDAS LARGURA 3/4" X 1/8" (19,X3,2mm), CONDUÇÃO DE CORRENTE NOMINAL MAXIMA: 146 AMPERES. PESO: 537 GRAMAS / METRO.</t>
  </si>
  <si>
    <t>metro</t>
  </si>
  <si>
    <t>Barra Magnética com anel central revestida em PTFE: Formato em bastão com pontas arredondadas - 16mm de diâmetro X 80 mm de comprimento.</t>
  </si>
  <si>
    <t>Barra magnética, material revestida em Politetrafluoretileno (teflon), formato cilíndrico, características adicionais lisa, dimensões cerca de 7 x 20 mm.</t>
  </si>
  <si>
    <t>Barra magnética, material revestida em ptfe, formato cilíndrico, características adicionais lisa, dimensões cerca de 7 x 30 mm.</t>
  </si>
  <si>
    <t>Barra magnética, material revestida em ptfe, formato cilíndrico, características adicionais lisa, dimensões cerca de 7 x 50 mm.</t>
  </si>
  <si>
    <t>Barra magnética, material: revestida em PTFE, formato cilíndrico, características adicionais: lisa. Dimensões cerca de 5 X 15 mm.</t>
  </si>
  <si>
    <t>Barra magnética, material: revestida em PTFE, formato poligonal, característica adicional: lisa, dimensões cerca de 7 x 40 mm, sem anel.</t>
  </si>
  <si>
    <t xml:space="preserve">Barrilete - Material: plástico. Graduado, capacidade 30 L, Acessórios: com tampa e torneira. </t>
  </si>
  <si>
    <t>Béquer, material polipropileno, graduado, capacidade 150 mL, forma baixa, adicional com orla e bico.</t>
  </si>
  <si>
    <t>Béquer, material polipropileno, graduado, capacidade 500 mL, forma baixa, adicional com orla e bico.</t>
  </si>
  <si>
    <t>Béquer, material polipropileno, graduado, forma baixa, capacidade 4000mL, adicional com orla e bico.</t>
  </si>
  <si>
    <t>Bico de bünsen, material base em ferro, componentes com registro, altura cerca de 15 cm.</t>
  </si>
  <si>
    <t>Bico de bünsen, material base em ferro, componentes sem registro, altura cerca de 15 cm.</t>
  </si>
  <si>
    <t>Bomba compressora de ar para aquários 110 V vazão minima 1 L/min.</t>
  </si>
  <si>
    <t>Bombona retangular com capacidade de 10 Litros fabricada em Polietileno de Alta Desensidade (PEAD). A forma de fechamento é rosqueado. Incluindo tampa e batoque. Material necessário para armazenar e transportar resíduos químicos.</t>
  </si>
  <si>
    <t>Bombona retangular com capacidade de 5 Litros fabricada em Polietileno de Alta Desensidade (PEAD). A forma de fechamento é rosqueado. Incluindo tampa e batoque. Material necessário para armazenar e transportar resíduos químicos.</t>
  </si>
  <si>
    <t>Bombona, Características adicionais: 2 alças na parte superior, tampa removível, Material polietileno, Capacidade 50 L, Aplicação transporte resíduos de laboratório.</t>
  </si>
  <si>
    <t>Cabo de kolle, material alumínio, comprimento cerca de 25 cm, características adicionais extremidade rosqueável, proteção térmica.</t>
  </si>
  <si>
    <t>Cadinho, material porcelana, Capacidade até 40 mL, Formato: forma média. (Diâmetro superior: 4,5 cm x Diâmetro inferior: 2,5 cm x Altura: 4 cm).</t>
  </si>
  <si>
    <t>Caixa de papelão tratado para tubos de laboratório. Caixa para armazenamento de microtubos (tipo eppendorf) e tubos criogênicos, fabricada em fibra de papelão tratado revestida com papel branco especial plastificado, com tampa e grade divisória interna. Grade divisória fabricada em papelão (fibras) tratado sem revestimento, tipo colmeia desmontável. Capacidade para 81 tubos de 1,5ml a 2,0ml com dimensões em torno de 12,5 x 49mm. Resiste a temperatura de até - 100ºC. Autoclavável a 121°C por 15 minutos. Medidas: 13,5 x 13,5 x 5cm. Embalagem individual com 1 peça. Design compacto, para uso conjunto com racks de metal (tipo marmiteiro), freezer horizontal e vertical. Aplicação: Uso laboratorial. A Caixa de Fibra de Papelão é utilizada para armazenamento de tubos em condições de congelamento, resistente à temperatura e umidade.</t>
  </si>
  <si>
    <t>Caixa de papelão tratado para tubos de laboratório. Caixa para armazenamento de microtubos (tipo eppendorf) e tubos criogênicos, fabricada em fibra de papelão tratado revestida com papel branco especial plastificado, com tampa e grade divisória interna. Grade divisória fabricada em papelão (fibras) tratado sem revestimento, tipo colmeia desmontável. Capacidade para 100 tubos de 5 ml com dimensões de 16x58mm. Resiste a temperatura de até - 100ºC. Autoclavável a 121°C por 15 minutos. Medidas: 13,7 x 13,7 x 8,8cm. Embalagem individual com 1 peça. Design compacto, para uso conjunto com racks de metal (tipo marmiteiro), freezer horizontal e vertical. Aplicação: Uso laboratorial. A Caixa de Fibra de Papelão é utilizada para armazenamento de tubos em condições de congelamento, resistente à temperatura e umidade.</t>
  </si>
  <si>
    <t>Caixa laboratório, material policarbonato. Capacidade: 100 microtubos de até 2 mL. Acessórios: tampa destacável. Adicional: identificação alfanumérica.</t>
  </si>
  <si>
    <t>Caixa organizadora de plástico polipropileno transparente. Contendo tampa que trava com grampos de fechamento que prendem a tampa firmemente à caixa plástica. Com capacidade de 2,3L de Dimensão aproximada de: 8,5x17,7x26,2 cm.</t>
  </si>
  <si>
    <t xml:space="preserve">Caixa organizadora de plástico polipropileno transparente. Contendo tampa que trava com grampos de fechamento que prendem a tampa firmemente à caixa plástica. Com capacidade de 4,3L de Dimensão aproximada de: 21 x 17 x 30 cm. 
</t>
  </si>
  <si>
    <t xml:space="preserve">Caixa organizadora de plástico polipropileno transparente. Contendo tampa que trava com grampos de fechamento que prendem a tampa firmemente à caixa plástica. Com capacidade de 8,6L de Dimensão aproximada de: 40 x 27 x 13.3 cm. </t>
  </si>
  <si>
    <t>Cuba laboratório, material vidro, tipo vertical, tamanho para placas 10 x 10 cm, com tampa.</t>
  </si>
  <si>
    <t>Eletrodo combinado com anel de prata para titulações de oxi-redução, corpo de vidro, temperatura trabalho 0 a 70, Sistema de referência Ag/AgCl, cabo de 1 metro e conector BNC.</t>
  </si>
  <si>
    <t>Eletrodo combinado de pH, para análises em meios aquosos em geral, faixa de leitura 0 a 14 pH, faixa de temperatura: 0 a 80 ⁰C, Sistema de referência Ag/AgCl, cabo de 1 metro e conector BNC.</t>
  </si>
  <si>
    <t>Eletrodo combinado para titulações de oxi-redução, corpo de vidro, elemento detenção de platina, temperatura trabalho 0 a 80, Sistema de referência Ag/AgCl, cabo de 1 metro e conector BNC.</t>
  </si>
  <si>
    <t>Eletrodos de grafite em barra, diâmetro 10mm, comprimento 100mm, pureza, 99,9%. Material utilizado para montagem de células galvânicas e eletrolíticas.</t>
  </si>
  <si>
    <t>unidade = Conjunto com 5 unidades</t>
  </si>
  <si>
    <t>Erlenmeyer com Tampa de Rosca na cor azul em polipropileno autoclavável,  capacidade 500ml.</t>
  </si>
  <si>
    <t>Escorredor de vidraria, material polipropileno branco, quantidade pinos 32, tipo parede / lavável, comprimento 50, largura 62, aplicação laboratorial.</t>
  </si>
  <si>
    <t>Espátula laboratório, aço inox, formato canaleta, 10 cm.</t>
  </si>
  <si>
    <t>Espatula tipo canaleta de inox 20 cm.</t>
  </si>
  <si>
    <t>Espátula laboratório, aço inox, formato chata com colher, 20 cm.</t>
  </si>
  <si>
    <t>Espátula laboratório, material arame de aço inox, formato chata com colher, comprimento cerca de 15 cm.</t>
  </si>
  <si>
    <t>Espátula laboratório, material porcelana, formato colher dupla, comprimento cerca de 15 cm.</t>
  </si>
  <si>
    <t xml:space="preserve"> - </t>
  </si>
  <si>
    <t xml:space="preserve">Estante em polipropileno para acomodar na posição vertical 20 tubos tipo “Falcon” de 50 mL ou 30 tubos tipo “Falcon” de 15 mL. </t>
  </si>
  <si>
    <t>Estante para 40 tubos de ensaio de 21mm de diâmetro. Aplicação: A estante em PP para 40 tubos de ensaio serve para armazenamento de tubos de ensaio. Características: Estante tipo grade fabricada em polipropileno (PP); Cor vermelha; Identificação alfanumérica para facilitar a localização das amostras; Ideal para 40 tubos de ensaio de 21mm; Autoclavável (121°C, 15psi, 30min).</t>
  </si>
  <si>
    <t>Estante para tubo de ensaio, material: arame revestido em PVC, 12 cavidadaes (diâmetro da cavidade = 1,3 cm).</t>
  </si>
  <si>
    <t>Estante para tubos de ensaio, material: arame revestido em PVC, 60 cavidades, para tubos de 10 a 30mm de diâmetro. Não autoclavável.</t>
  </si>
  <si>
    <t>Frasco borrifador, material plástico, capacidade 500 mL, com gatilho.</t>
  </si>
  <si>
    <t>Frasco de plástico (polietileno), cor âmbar - Para produtos químicos, capacidade 250mL, Diâmetro da boca: 30 mm, com tampa rosqueável à prova de vazamento.</t>
  </si>
  <si>
    <t>Frasco de plástico (polietileno), cor âmbar - Para produtos químicos, capacidade 500mL, Diâmetro da boca: 30 mm, com tampa rosqueável à prova de vazamento.</t>
  </si>
  <si>
    <t>Frasco de plástico (polietileno), graduado, com tampa rosqueável - para produtos químicos - capacidade 1000 mL, Altura boca: 3,5cm Altura corpo: 17,5cm Peso: 102g Subdivisões: 50mL Diâmetro boca: 30mm.</t>
  </si>
  <si>
    <t>Frasco de plástico (polietileno), graduado, com tampa rosqueável - para produtos químicos - capacidade 125 mL, Altura boca: 3,5cm Altura corpo: 7,5cm Peso: 20g Subdivisões: 10mL Diâmetro boca: 30mm.</t>
  </si>
  <si>
    <t>Frasco de plástico (polietileno), graduado, com tampa rosqueável - para produtos químicos - capacidade 250 mL, Altura boca: 3,5cm Altura corpo: 11cm Peso: 40g Subdivisões: 25mL Diâmetro boca: 30mm.</t>
  </si>
  <si>
    <t>Frasco de plástico (polietileno), graduado, com tampa rosqueável - para produtos químicos - capacidade 500 mL, Altura boca: 3,5cm Altura corpo: 14cm Peso: 54g Subdivisões: 25mL Diâmetro boca: 30mm.</t>
  </si>
  <si>
    <t>Garra dupla para bureta, com mufa fixa, tipo Castaloy (BORBOLETA).</t>
  </si>
  <si>
    <t>Garra para condensador (com cabo) - Confeccionada em alumínio fundido e garras em prisma e oval revestidas com PVC. Abertura: 60mm.</t>
  </si>
  <si>
    <t>Garra tipo universal com mufa - Confeccionada em alumínio fundido e garras revestidas com PVC.  Medidas aproximadas: Comprimento: 180 mm, abertura de 120 mm.</t>
  </si>
  <si>
    <t xml:space="preserve">Gral, material porcelana, capacidade cerca de 100 mL, acessórios com pistilo de porcelana. </t>
  </si>
  <si>
    <t>Lava Olhos de Segurança: frasco fabricado em polietileno não autoclavável, sem graduação, mangueira cristal transparente. 500 mL.</t>
  </si>
  <si>
    <t>Micropipeta automática, monocanal, de volume reajustável na faixa de 10 – 100 microlitros, display de 3 dígitos, pistão em aço inox 316, ejetor metálico de ponteiras destacável do corpo da micropipeta. Corpo e todas as partes plásticas em PVDF. Certificado individual de calibração com seu número de série. Fabricada dentro da norma ISO 9001.</t>
  </si>
  <si>
    <t>Micropipeta automática, monocanal, de volume reajustável na faixa de 100 – 1000 microlitros, display de 3 dígitos, pistão em aço inox 316, ejetor metálico de ponteiras destacável do corpo da micropipeta. Corpo e todas as partes plásticas em PVDF. Certificado individual de calibração com seu número de série. Fabricada dentro da norma ISO 9001.</t>
  </si>
  <si>
    <t>Micropipeta automática, monocanal, de volume reajustável na faixa de 1000 - 5000 microlitros, display de 3 dígitos, pistão em aço inox 316, ejetor metálico de ponteiras destacável do corpo da micropipeta. Corpo e todas as partes plásticas em PVDF. Certificado individual de calibração com seu número de série. Fabricada dentro da norma ISO 9001.</t>
  </si>
  <si>
    <t>Micropipeta automática, monocanal, de volume reajustável na faixa de 1000 – 10000 microlitros, display de 3 dígitos, pistão em aço inox 316, ejetor metálico de ponteiras destacável do corpo da micropipeta. Corpo e todas as partes plásticas em PVDF. Certificado individual de calibração com seu número de série. Fabricada dentro da norma ISO 9001.</t>
  </si>
  <si>
    <t>Micropipeta, monocanal, mecânica volume variável de 2 a 20 mL, mecanismo de travamento de volume, formato anatômico, leve, pipetagem por deslocamento de ar para pipetagem exata, cone de ponteira com mola, total ou parcialmente autoclavável, resistente a químicos e UV, com dispensador de ponteiras, Inexatidão (%): 3.0 / 0.8 ou menor, Imprecisão(%): 1.5 / 0.3 ou menor, Pistão em aço inox.</t>
  </si>
  <si>
    <t>NÃO</t>
  </si>
  <si>
    <t>Microtubo para centrífuga, tipo Eppendorf, capacidade 0,6 mL, Fundo cônico, graduado em polipropileno atóxico com 99,9% de pureza; Livre de DNase, RNase, pirogênios, minerais ou metais pesados; Tampa com trava (Snap Cap); Velocidade de centrifugação até 14.000 xg / 20.000 xg; Autoclavável a 121ºC por 15 minutos; Pacote não-estéril.</t>
  </si>
  <si>
    <t>unidade = pacote com 1000 unidades</t>
  </si>
  <si>
    <t xml:space="preserve">Microtubo, material polipropileno, capacidade 2 mL, graduado, com tampa de pressão chata e fundo cônico. Caracteríticas adicionais: apirogênico, livre de DNASE E RNASE, estéril. </t>
  </si>
  <si>
    <t>unidade = pacote com 500 unidades</t>
  </si>
  <si>
    <t>Microtubo, material polipropileno. Capacidade 0,2 mL, graduado, com tampa de pressão chata e fundo cônico. Características adicionais: apirogênico, livre de DNASE E RNASE.</t>
  </si>
  <si>
    <t>Microtubo, material: polipropileno. Capacidade: 2 mL, graduado, com tampa rosqueável e fundo auto sustentável. Estéril, tipo criogênico.</t>
  </si>
  <si>
    <t>Pegador de barras magnéticas, revestido em PTFE, dimensões 10 x 250mm.</t>
  </si>
  <si>
    <t xml:space="preserve">Pera insufladora com rabicho para acoplagem a bureta automática, material borracha. 
</t>
  </si>
  <si>
    <t>Pinça (tipo garra) de três dedos, sem mufa, fabricadas em liga de alumínio cromado de alta resistência e garra revestida em PVC. Medidas aproximadas: Comprimento da haste 14 cm, comprimento total 25,5 cm, abertura 2,2 a 10 cm.</t>
  </si>
  <si>
    <t>Pinça (tipo garra) quatro dedos, sem mufa, fabricadas em liga de alumínio cromado de alta resistência e garra revestida em PVC. Medidas aproximadas: comprimento da haste 14 cm, comprimento total 25,5 cm, abertura 3,5 a 10 cm.</t>
  </si>
  <si>
    <t>Pinça anatômica dissecção com serrilha para uso geral - 12cm. Caraterísticas: Confeccionado em aço inoxidável.  Unidade de Fornecimento: Unidade.</t>
  </si>
  <si>
    <t>Pinça anatômica dissecação com serrilha para uso geral - 14 cm - Caraterísticas: Confeccionado em aço inoxidável.  Unidade de Fornecimento: Embalagem plástica individual.</t>
  </si>
  <si>
    <t>Pinça anatômica dissecação para uso geral - comprimento 10 cm, material aço inox.</t>
  </si>
  <si>
    <t xml:space="preserve">Pinça de Dissecação Ponta Curva de 15 Cm - Indicado para uso geral. Material: Aço Inox. Tamanho: 15 cm. Unidade de Fornecimento: Unidade.
 </t>
  </si>
  <si>
    <t>Pinça laboratório, material metal, modelo tenaz, aplicação para cadinho, tipo ponta curva, comprimento cerca de 22 cm.</t>
  </si>
  <si>
    <t>Pipeta Pasteur, mateiral plástico, graduada, capacidade 1 mL, escala 0,25 em 0,25 mL, tipo uso descartável .</t>
  </si>
  <si>
    <t>Pipeta, tipo pasteur, graduação graduada, capacidade 3mL, material plástico, escala escala 0,5 em 0,5 ml, esterilidade não estéril .</t>
  </si>
  <si>
    <t>Pipeta Pasteur, material plástico, capacidade 3mL, graduada, escala de 0,5 em 0,5mL, tipo uso descartável - Esterilidade por óxido de etileno.</t>
  </si>
  <si>
    <t>Pipeta, Tipo Sorológica, Graduada, Capacidade 10mL, Material: Plástico, Estéril, Embalagem Individual, Tipo Uso Descartável, Acessórios Com Filtro Hidrófobo.</t>
  </si>
  <si>
    <t>unidade = pacote com 50 unidades</t>
  </si>
  <si>
    <t>Pipetador (tetina), material látex ou silicone, capacidade até 3 mL, ajuste tipo bulbo para pipeta pasteur.</t>
  </si>
  <si>
    <t>Pipetador Pi-Pump: Para pipetas de até 10ml - Cor: Verde.</t>
  </si>
  <si>
    <t>Pipetador Pi-Pump: Para pipetas de até 25ml - Cor: Vermelho.</t>
  </si>
  <si>
    <t>Pipetador Pi-Pump: Para pipetas de até 2ml - Cor: Azul.</t>
  </si>
  <si>
    <t>Pipetador, material borracha, tipo manual, capacidade até 50mL, ajuste tipo pera, componentes* com 3 vias.</t>
  </si>
  <si>
    <t>Pipetador, tipo: automático, capacidade: até 100 ml, ajuste: digital, componentes : com filtro hidrófobo, botão dispensação, componentes adicionais: válvula anti refluxo, outros componentes: com carregador e suporte, adicional: autoclavável.</t>
  </si>
  <si>
    <t>Pisseta em Polietileno, bico curvo com protetor, tampa em rosca, capacidade 250ml, sem graduação.</t>
  </si>
  <si>
    <t>Pisseta em polietileno, bico curvo com protetor, tampa em rosca, capacidade 500 mL, graduada, com identificação para álcool.</t>
  </si>
  <si>
    <t>Pisseta em polietileno, bico curvo com protetor, tampa em rosca, capacidade 500mL, graduada.</t>
  </si>
  <si>
    <t>Pisseta em polietileno, bico curvo, com protetor, tampa em rosca, capacidade 250mL, graduada.</t>
  </si>
  <si>
    <t>Pisseta em polietileno, bico reto com protetor, tampa em rosca, capacidade 250mL, graduada.</t>
  </si>
  <si>
    <t>Pisseta em polietileno, bico reto com protetor, tampa em rosca, capacidade 500 mL, graduada.</t>
  </si>
  <si>
    <t>Plataforma elevatoria tipo Jack, base em chapa de alumínio reforçada, revestido em epoxi eletrostatico ou aço inox 304 reforçado. Comp. 15 cm larg. 15 cm. Elevação 25 cm.</t>
  </si>
  <si>
    <t>Proveta, graduada, material: polipropileno, capacidade: 500mL.</t>
  </si>
  <si>
    <t>Proveta, material polipropileno, graduada, capacidade 100mL, base plástica, adicional com orla e bico.</t>
  </si>
  <si>
    <t>Proveta, material: polipropileno. Graduada, Capacidade: 1000mL,  Intervalo de Graduação (Subdivisões): 10mL,  Flexibilidade: Rígida,  Formato do Corpo: Cilíndrico, Formato da Base: Hexagonal (Sextavada).</t>
  </si>
  <si>
    <t xml:space="preserve">Pulverizador para cromatografia, volume 150 ml, Pulverizador de reagente TCL com junta cônica padrão ● Essas unidades operam entre 3 e 5 psi (0,21-0,35 Kg / cm2). ● Sua construção totalmente em vidro os torna totalmente autoclaváveis ​​a vapor. ● Fabricado em vidro de borosilicato de baixa extração e expansão 33, em conformidade com os requisitos USP Tipo 1 e ASTM E438 Tipo 1 Classe A. </t>
  </si>
  <si>
    <t>Rack dupla face para tubos de 0,5 , 1,5 ou 2ml: Rack (estante) dupla face reversível; em Polipropileno, Permite acomodar de um lado 96 microtubos de 0.5ml e do outro lado 96 microtubos de 1.5ml/2ml; Corpo e tampa fabricados em polipropileno rígido; Autoclavável a 121ºC por no máximo 20 minutos; Resistente a temperaturas desde 86ºC até +121ºC; Tampa transparente destacável, com dois encaixes (sem dobradiça); Formato retangular com base codificada alfa-numericamente com 8 fileiras de A e H e de 1 a 12; Dimensões: 24,6 x 12 x 5cm.</t>
  </si>
  <si>
    <t>Rack Reversível com tampa e base em polipropileno autoclaváveis para PCR, 0,2mL e 12 microtubos de 1,6mL ou 2mL de um lado e do outro lado 40 microtubos de 0,5 mL e 12 de 1,5mL , para 168 POÇOS (armazenameno de asmotras à -80ºC).</t>
  </si>
  <si>
    <t>Rack sem tampa para tubos de 1,5 a 2,0 ml para acomodar até 80 microtubos (11 mm de diâmetro):Em polipropileno autoclavavel Suporta armazenamento em freezer até - 80º . Todos os poços são numerados (16 x 5). Dimensões do rack: 26,5 x 6,5 x 2,8 mm. Cores sortidas.</t>
  </si>
  <si>
    <t>Rack vazio para ponteiras para 100 ponteiras 200 - 1000 mcL: em polipropileno.</t>
  </si>
  <si>
    <t>Rack vazio para ponteiras para 96 - 100 ponteiras 0 - 200 mcL: em polipropileno.</t>
  </si>
  <si>
    <t>Septo de borracha, tamanho grande, 24/40. O septo 24/40 serve para realizar a vedação de juntas de vidrarias, tubos, canos ou frascos.</t>
  </si>
  <si>
    <t>Suporte Giratório para Pipetas para 64 pipetas com discos em alumínio, com altura regulável. Contendo base em forma de tripé, em alumínio fundido. Haste central giratória fabricada em tubo de alumínio e haste de aço carbono zincado 450mm. Disco de borracha para proteção contra impacto das pipetas. Revestimento em epoxi eletrostático. Capacidade do suporte para pipeta 32 furos de diam. 10mm, 16 furos de diam. 20mm, 16 furos de diam. 12mm.</t>
  </si>
  <si>
    <t>Suporte Giratório para Pipetas, em polipropileno, com haste em aço inox, para 12 pipetas.</t>
  </si>
  <si>
    <t>Suporte universal com haste, base fabricada em aço carbono 120x200mm, revestida em epoxi eletrostático, haste em aço carbono zincado altura 70cm.</t>
  </si>
  <si>
    <t>tela laboratório, material em arame, tratamento superficial com disco central em amianto, dimensões cerca de 10 x 10 cm.</t>
  </si>
  <si>
    <t>Tela laboratório, material em arame, tratamento superficial com disco central em amianto, dimensões cerca de 16 x 16 cm.</t>
  </si>
  <si>
    <t>Termômetro Higrômetro Digital - Temperatura e Umidade Termo-higrômetro que possa monitorar a temperatura e a umidade internas. Ampla faixa de temperatura (-50 ～ 70 ℃ / -58 ～ 158 ℉) e faixa de umidade (10 ～ 99% RH). Formato 12 / 24H, tempo de exibição e valor Max / Min. Com um suporte dobrável e um orifício para pendurar.</t>
  </si>
  <si>
    <t>Termômetro químico de vidro com enchimento de Hg. Escala: externa: - 10°C a + 310°C; Divisão: 1°C; Capilar: cobertura branca; Escala gravada;  Diâmetro: 6 mm; - Comprimento: 320 mm; - Imersão: total; - Limite de erro: * até 210°C: ±1; * acima de 210°C: ±2.</t>
  </si>
  <si>
    <t>Termômetro químico de vidro: escala interna álcool. Escala -10 +110ºC.</t>
  </si>
  <si>
    <t>Termômetro químico de vidro: escala interna álcool. Escala -10 +200ºC.</t>
  </si>
  <si>
    <t>Termômetro químico de vidro: escala interna álcool. Escala -10 +60ºC.</t>
  </si>
  <si>
    <t xml:space="preserve">Termômetro, tipo Digital, para Máxima e Mínima, com alarme Incoterm 7427.02.0.00  Este Termômetro Digital permite a monitoração simultânea de duas temperaturas. Possui função de memorizar as leituras máximas e mínimas, internas e externas da temperatura, em um período de tempo.
Temperatura interna: -10°C a +50°C , resolução 0,1°C, exatidão: - 2°C de -50°C a 0°C /- 1°C de 0,1°C a 50°C
Temperatura externa (sonda):  -50°C a +70°C , resolução 0,1°C, exatidão: - 2°C de -50°C a 0°C /- 1°C de 0,1°C a 50°C /- 2°C de 50,1°C a 70°C
Comprimento do cabo do sensor: aproximadamente 1,7m. </t>
  </si>
  <si>
    <t>Tripé de ferro galvanizado, fabricado em arame de aço carbono zincado, diametro 12 cm, altura 20 cm.</t>
  </si>
  <si>
    <t>Tubo conectante em "U", em vidro,  diam. ext. do tubo 12mm comprimento de cada haste 70mm.</t>
  </si>
  <si>
    <t>Tubo Criogênico, capacidade 2,0 mL, rosca interna, resistente a -80ºC.</t>
  </si>
  <si>
    <t>unidade = pacote com 100 unidades</t>
  </si>
  <si>
    <t xml:space="preserve">Tubo de centrifugação, tipo Falcon, material polipropileno, capacidade 50 mL, autoclavável a 121ºC por até 10 minutos. Tampa rosqueável em polietileno. Graduado, com superfície para marcação de amostras. Fundo cônico. </t>
  </si>
  <si>
    <t>unidade = Embalagem com 100 unidades</t>
  </si>
  <si>
    <t>Tubo laboratório, tipo centrífuga, material polipropileno, fundo cônico, capacidade 15mL, graduado, com tampa de rosca, uso autoclavável.</t>
  </si>
  <si>
    <t>unidade = embalagem com 100 unidades</t>
  </si>
  <si>
    <t>Tubo para centrífuga: em polipropileno, livre de DNase, RNase, pirogênios e toxinas; Graduado e com superfície para marcação de amostras; Com tampa rosqueável com etiqueta para identificação de amostras; Esterilizados por raios gama. Fundo cônico: 0.1 a 14ml - 120mm (C) x 16,5mm (Ø). 15mL.</t>
  </si>
  <si>
    <t>unidade = PACOTE C/40 unidades</t>
  </si>
  <si>
    <t>Tubo para centrífuga: em polipropileno, tampa com filtro livre de DNase, RNase, pirogênios e toxinas; Graduado e com superfície para marcação de amostras; Com tampa (polietileno) rosqueável, com etiqueta para identificação de amostras; Esterilizados por raios gama. Fundo cônico com borda lateral de sustentação: 0,5 a 50mL - 115mm (C) x 30mm (Ø). 50mL.</t>
  </si>
  <si>
    <t>unidade = PACOTE C/20 unidades</t>
  </si>
  <si>
    <t xml:space="preserve">Vermiculita Absorvente
A vermiculita ou vermiculite é um mineral formado por hidratação de certos minerais basálticos, com fórmula química (MgFe,Al)3(Al,Si)4O10(OH)2.4H2O, utilizada no derramamento de produtos químicos, tais como ácidos, bases e substâncias orgânicas.
O produto é ignífugo, inodoro, não irrita a pele nem os pulmões, apresenta baixa condutividade elétrica, é isolante térmico e absorvente acústico, não se decompõe, deteriora ou apodrece, não atrai cupins ou insetos, é insolúvel em bases, ácidos fracos e solventes orgânicos (somente atacada pelo ácido fluorídrico a quente), apresenta pH 7,0, pode absorver até cinco vezes o seu peso em água, é lubrificante e tem as características necessárias aos materiais filtrantes. </t>
  </si>
  <si>
    <t>unidade  = embalagem 4kg</t>
  </si>
  <si>
    <t>Valor Unitário
Estimado (Faixa)</t>
  </si>
  <si>
    <t>Diferença Mínima
 de Valores / 
Percentuais de 
Lances</t>
  </si>
  <si>
    <t>Interpretação</t>
  </si>
  <si>
    <t>R$ 0,01 - R$ 5,00 =&gt; R$ 0,01</t>
  </si>
  <si>
    <t>R$ 5,01 - R$ 10,00 =&gt; R$ 0,02</t>
  </si>
  <si>
    <t>R$ 10,01 - R$ 20,00 =&gt; R$ 0,03</t>
  </si>
  <si>
    <t>R$ 20,01 - R$ 50,00 =&gt; R$ 0,05</t>
  </si>
  <si>
    <t>R$ 50,01 - R$ 100,00 =&gt; R$ 0,10</t>
  </si>
  <si>
    <t>0,10%</t>
  </si>
  <si>
    <t>Acima de R$ 100,00 =&gt; 0,10%</t>
  </si>
</sst>
</file>

<file path=xl/styles.xml><?xml version="1.0" encoding="utf-8"?>
<styleSheet xmlns="http://schemas.openxmlformats.org/spreadsheetml/2006/main" xmlns:xr9="http://schemas.microsoft.com/office/spreadsheetml/2016/revision9">
  <numFmts count="5">
    <numFmt numFmtId="176" formatCode="_-* #,##0.00_-;\-* #,##0.00_-;_-* &quot;-&quot;??_-;_-@_-"/>
    <numFmt numFmtId="177" formatCode="_-&quot;R$&quot;\ * #,##0.00_-;\-&quot;R$&quot;\ * #,##0.00_-;_-&quot;R$&quot;\ * &quot;-&quot;??_-;_-@_-"/>
    <numFmt numFmtId="178" formatCode="_-* #,##0_-;\-* #,##0_-;_-* &quot;-&quot;_-;_-@_-"/>
    <numFmt numFmtId="179" formatCode="_-&quot;R$&quot;\ * #,##0_-;\-&quot;R$&quot;\ * #,##0_-;_-&quot;R$&quot;\ * &quot;-&quot;_-;_-@_-"/>
    <numFmt numFmtId="180" formatCode="_-[$R$-416]\ * #,##0.00_-;\-[$R$-416]\ * #,##0.00_-;_-[$R$-416]\ * &quot;-&quot;??_-;_-@_-"/>
  </numFmts>
  <fonts count="30">
    <font>
      <sz val="11"/>
      <color theme="1"/>
      <name val="Calibri"/>
      <charset val="134"/>
      <scheme val="minor"/>
    </font>
    <font>
      <b/>
      <sz val="11"/>
      <color theme="1"/>
      <name val="Calibri"/>
      <charset val="134"/>
      <scheme val="minor"/>
    </font>
    <font>
      <sz val="8"/>
      <color theme="1"/>
      <name val="Calibri"/>
      <charset val="134"/>
      <scheme val="minor"/>
    </font>
    <font>
      <sz val="8"/>
      <color rgb="FFFF0000"/>
      <name val="Calibri"/>
      <charset val="134"/>
      <scheme val="minor"/>
    </font>
    <font>
      <sz val="10"/>
      <color theme="1"/>
      <name val="Calibri"/>
      <charset val="134"/>
      <scheme val="minor"/>
    </font>
    <font>
      <b/>
      <sz val="10"/>
      <color theme="1"/>
      <name val="Calibri"/>
      <charset val="134"/>
      <scheme val="minor"/>
    </font>
    <font>
      <b/>
      <sz val="8"/>
      <color theme="1"/>
      <name val="Calibri"/>
      <charset val="134"/>
      <scheme val="minor"/>
    </font>
    <font>
      <b/>
      <sz val="8"/>
      <color rgb="FF000000"/>
      <name val="Calibri"/>
      <charset val="134"/>
      <scheme val="minor"/>
    </font>
    <font>
      <sz val="8"/>
      <name val="Calibri"/>
      <charset val="134"/>
      <scheme val="minor"/>
    </font>
    <font>
      <sz val="14"/>
      <color rgb="FFFF0000"/>
      <name val="Times New Roman"/>
      <charset val="134"/>
    </font>
    <font>
      <sz val="14"/>
      <color rgb="FF000000"/>
      <name val="Times New Roman"/>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rgb="FF8DB3E2"/>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177" fontId="0" fillId="0" borderId="0" applyFont="0" applyFill="0" applyBorder="0" applyAlignment="0" applyProtection="0"/>
    <xf numFmtId="9" fontId="4" fillId="0" borderId="0" applyFont="0" applyFill="0" applyBorder="0" applyAlignment="0" applyProtection="0">
      <alignment vertical="center"/>
    </xf>
    <xf numFmtId="178" fontId="4" fillId="0" borderId="0" applyFont="0" applyFill="0" applyBorder="0" applyAlignment="0" applyProtection="0">
      <alignment vertical="center"/>
    </xf>
    <xf numFmtId="17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 fillId="6"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7" borderId="8" applyNumberFormat="0" applyAlignment="0" applyProtection="0">
      <alignment vertical="center"/>
    </xf>
    <xf numFmtId="0" fontId="20" fillId="8" borderId="9" applyNumberFormat="0" applyAlignment="0" applyProtection="0">
      <alignment vertical="center"/>
    </xf>
    <xf numFmtId="0" fontId="21" fillId="8" borderId="8" applyNumberFormat="0" applyAlignment="0" applyProtection="0">
      <alignment vertical="center"/>
    </xf>
    <xf numFmtId="0" fontId="22" fillId="9"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2"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8" fillId="3"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47">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177" fontId="0" fillId="0" borderId="1" xfId="2" applyFont="1" applyBorder="1" applyAlignment="1">
      <alignment horizontal="center" vertical="center"/>
    </xf>
    <xf numFmtId="0" fontId="0" fillId="0" borderId="1" xfId="0" applyBorder="1" applyAlignment="1">
      <alignment horizontal="center" vertical="center"/>
    </xf>
    <xf numFmtId="177" fontId="0" fillId="0" borderId="1" xfId="2" applyFont="1" applyBorder="1" applyAlignment="1">
      <alignment horizontal="right" vertical="center"/>
    </xf>
    <xf numFmtId="0" fontId="2" fillId="0" borderId="0" xfId="0" applyFont="1" applyFill="1"/>
    <xf numFmtId="0" fontId="2" fillId="0" borderId="0" xfId="0" applyFont="1"/>
    <xf numFmtId="0" fontId="3" fillId="0" borderId="0" xfId="0" applyFont="1" applyFill="1"/>
    <xf numFmtId="0" fontId="3" fillId="0" borderId="0" xfId="0"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xf numFmtId="0" fontId="5" fillId="0" borderId="0" xfId="0" applyFont="1" applyAlignment="1">
      <alignment horizont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wrapText="1"/>
    </xf>
    <xf numFmtId="177" fontId="8" fillId="0" borderId="1" xfId="2" applyFont="1" applyFill="1" applyBorder="1" applyAlignment="1">
      <alignment vertical="center" wrapText="1"/>
    </xf>
    <xf numFmtId="177" fontId="8" fillId="0" borderId="1" xfId="2"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177" fontId="8" fillId="5" borderId="1" xfId="2" applyFont="1" applyFill="1" applyBorder="1" applyAlignment="1">
      <alignment vertical="center" wrapText="1"/>
    </xf>
    <xf numFmtId="0" fontId="3" fillId="0" borderId="1" xfId="0" applyFont="1" applyFill="1" applyBorder="1" applyAlignment="1">
      <alignment horizontal="center" vertical="center" wrapText="1"/>
    </xf>
    <xf numFmtId="180" fontId="8" fillId="0" borderId="1" xfId="0" applyNumberFormat="1" applyFont="1" applyFill="1" applyBorder="1" applyAlignment="1">
      <alignment horizontal="center" vertical="center"/>
    </xf>
    <xf numFmtId="0" fontId="9" fillId="0" borderId="0" xfId="0" applyFont="1" applyFill="1" applyAlignment="1">
      <alignment horizontal="left" vertical="center" indent="1"/>
    </xf>
    <xf numFmtId="177" fontId="8" fillId="0" borderId="2" xfId="2" applyFont="1" applyFill="1" applyBorder="1" applyAlignment="1">
      <alignment horizontal="center" vertical="center" wrapText="1"/>
    </xf>
    <xf numFmtId="177" fontId="8" fillId="0" borderId="3" xfId="2" applyFont="1" applyFill="1" applyBorder="1" applyAlignment="1">
      <alignment horizontal="center" vertical="center" wrapText="1"/>
    </xf>
    <xf numFmtId="0" fontId="3" fillId="0" borderId="1" xfId="0" applyFont="1" applyBorder="1" applyAlignment="1">
      <alignment horizontal="center" vertical="center" wrapText="1"/>
    </xf>
    <xf numFmtId="180" fontId="8" fillId="5" borderId="1" xfId="0" applyNumberFormat="1" applyFont="1" applyFill="1" applyBorder="1" applyAlignment="1">
      <alignment horizontal="center" vertical="center"/>
    </xf>
    <xf numFmtId="177" fontId="8" fillId="0" borderId="4" xfId="2" applyFont="1" applyFill="1" applyBorder="1" applyAlignment="1">
      <alignment horizontal="center" vertical="center" wrapText="1"/>
    </xf>
    <xf numFmtId="0" fontId="10" fillId="0" borderId="0" xfId="0" applyFont="1" applyFill="1" applyAlignment="1">
      <alignment horizontal="left" vertical="center" indent="4"/>
    </xf>
    <xf numFmtId="0" fontId="10" fillId="0" borderId="0" xfId="0" applyFont="1" applyFill="1"/>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wrapText="1"/>
    </xf>
    <xf numFmtId="0" fontId="8" fillId="5" borderId="3" xfId="0" applyFont="1" applyFill="1" applyBorder="1" applyAlignment="1">
      <alignment horizontal="center" vertical="center" wrapText="1"/>
    </xf>
    <xf numFmtId="177" fontId="7" fillId="4" borderId="1" xfId="2" applyFont="1" applyFill="1" applyBorder="1" applyAlignment="1">
      <alignment horizontal="center" vertical="center" wrapText="1"/>
    </xf>
    <xf numFmtId="0" fontId="9" fillId="0" borderId="0" xfId="0" applyFont="1" applyAlignment="1">
      <alignment horizontal="left" vertical="center" indent="1"/>
    </xf>
    <xf numFmtId="177" fontId="8" fillId="5" borderId="3" xfId="2" applyFont="1" applyFill="1" applyBorder="1" applyAlignment="1">
      <alignment horizontal="center" vertical="center" wrapText="1"/>
    </xf>
    <xf numFmtId="177" fontId="7" fillId="5" borderId="0" xfId="2" applyFont="1" applyFill="1" applyBorder="1" applyAlignment="1">
      <alignment horizontal="center" vertical="center" wrapText="1"/>
    </xf>
  </cellXfs>
  <cellStyles count="49">
    <cellStyle name="Normal" xfId="0" builtinId="0"/>
    <cellStyle name="Comma" xfId="1" builtinId="3"/>
    <cellStyle name="Moeda" xfId="2" builtinId="4"/>
    <cellStyle name="Porcentagem" xfId="3" builtinId="5"/>
    <cellStyle name="Comma [0]" xfId="4" builtinId="6"/>
    <cellStyle name="Moeda [0]" xfId="5" builtinId="7"/>
    <cellStyle name="Hyperlink" xfId="6" builtinId="8"/>
    <cellStyle name="Hyperlink seguido" xfId="7" builtinId="9"/>
    <cellStyle name="Observação" xfId="8" builtinId="10"/>
    <cellStyle name="Texto de Aviso" xfId="9" builtinId="11"/>
    <cellStyle name="Título" xfId="10" builtinId="15"/>
    <cellStyle name="Texto Explicativo" xfId="11" builtinId="53"/>
    <cellStyle name="Título 1" xfId="12" builtinId="16"/>
    <cellStyle name="Título 2" xfId="13" builtinId="17"/>
    <cellStyle name="Título 3" xfId="14" builtinId="18"/>
    <cellStyle name="Título 4" xfId="15" builtinId="19"/>
    <cellStyle name="Entrada" xfId="16" builtinId="20"/>
    <cellStyle name="Saída" xfId="17" builtinId="21"/>
    <cellStyle name="Cálculo" xfId="18" builtinId="22"/>
    <cellStyle name="Célula de Verificação" xfId="19" builtinId="23"/>
    <cellStyle name="Célula Vinculada" xfId="20" builtinId="24"/>
    <cellStyle name="Total" xfId="21" builtinId="25"/>
    <cellStyle name="Bom" xfId="22" builtinId="26"/>
    <cellStyle name="Ruim" xfId="23" builtinId="27"/>
    <cellStyle name="Neutro" xfId="24" builtinId="28"/>
    <cellStyle name="Ênfase 1" xfId="25" builtinId="29"/>
    <cellStyle name="20% - Ênfase 1" xfId="26" builtinId="30"/>
    <cellStyle name="40% - Ênfase 1" xfId="27" builtinId="31"/>
    <cellStyle name="60% - Ênfase 1" xfId="28" builtinId="32"/>
    <cellStyle name="Ênfase 2" xfId="29" builtinId="33"/>
    <cellStyle name="20% - Ênfase 2" xfId="30" builtinId="34"/>
    <cellStyle name="40% - Ênfase 2" xfId="31" builtinId="35"/>
    <cellStyle name="60% - Ênfase 2" xfId="32" builtinId="36"/>
    <cellStyle name="Ênfase 3" xfId="33" builtinId="37"/>
    <cellStyle name="20% - Ênfase 3" xfId="34" builtinId="38"/>
    <cellStyle name="40% - Ênfase 3" xfId="35" builtinId="39"/>
    <cellStyle name="60% - Ênfase 3" xfId="36" builtinId="40"/>
    <cellStyle name="Ênfase 4" xfId="37" builtinId="41"/>
    <cellStyle name="20% - Ênfase 4" xfId="38" builtinId="42"/>
    <cellStyle name="40% - Ênfase 4" xfId="39" builtinId="43"/>
    <cellStyle name="60% - Ênfase 4" xfId="40" builtinId="44"/>
    <cellStyle name="Ênfase 5" xfId="41" builtinId="45"/>
    <cellStyle name="20% - Ênfase 5" xfId="42" builtinId="46"/>
    <cellStyle name="40% - Ênfase 5" xfId="43" builtinId="47"/>
    <cellStyle name="60% - Ênfase 5" xfId="44" builtinId="48"/>
    <cellStyle name="Ênfase 6" xfId="45" builtinId="49"/>
    <cellStyle name="20% - Ênfase 6" xfId="46" builtinId="50"/>
    <cellStyle name="40% - Ênfase 6" xfId="47" builtinId="51"/>
    <cellStyle name="60% - Ênfase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6"/>
  <sheetViews>
    <sheetView tabSelected="1" zoomScale="166" zoomScaleNormal="166" zoomScaleSheetLayoutView="80" workbookViewId="0">
      <selection activeCell="G8" sqref="G8"/>
    </sheetView>
  </sheetViews>
  <sheetFormatPr defaultColWidth="9.1047619047619" defaultRowHeight="12.75"/>
  <cols>
    <col min="1" max="1" width="4.33333333333333" style="10" customWidth="1"/>
    <col min="2" max="2" width="7.66666666666667" style="10" customWidth="1"/>
    <col min="3" max="3" width="49.552380952381" style="10" customWidth="1"/>
    <col min="4" max="4" width="9" style="10" customWidth="1"/>
    <col min="5" max="5" width="10.4380952380952" style="11" customWidth="1"/>
    <col min="6" max="6" width="9.66666666666667" style="12" customWidth="1"/>
    <col min="7" max="7" width="9.33333333333333" style="12" customWidth="1"/>
    <col min="8" max="8" width="11.3333333333333" style="12" customWidth="1"/>
    <col min="9" max="9" width="10.3333333333333" style="12" customWidth="1"/>
    <col min="10" max="10" width="7.66666666666667" style="12" customWidth="1"/>
    <col min="11" max="11" width="7.1047619047619" style="13" customWidth="1"/>
    <col min="12" max="12" width="8" style="12" customWidth="1"/>
    <col min="13" max="13" width="16.3333333333333" style="14" customWidth="1"/>
    <col min="14" max="15" width="9.1047619047619" style="14"/>
    <col min="16" max="16" width="21.8857142857143" style="14" customWidth="1"/>
    <col min="17" max="17" width="20.3333333333333" style="14" customWidth="1"/>
    <col min="18" max="16384" width="9.1047619047619" style="14"/>
  </cols>
  <sheetData>
    <row r="1" ht="13.8" customHeight="1" spans="1:12">
      <c r="A1" s="15" t="s">
        <v>0</v>
      </c>
      <c r="B1" s="15"/>
      <c r="C1" s="15"/>
      <c r="D1" s="15"/>
      <c r="E1" s="15"/>
      <c r="F1" s="15"/>
      <c r="G1" s="15"/>
      <c r="H1" s="15"/>
      <c r="I1" s="15"/>
      <c r="J1" s="15"/>
      <c r="K1" s="15"/>
      <c r="L1" s="15"/>
    </row>
    <row r="2" ht="13.8" customHeight="1" spans="1:12">
      <c r="A2" s="15" t="s">
        <v>1</v>
      </c>
      <c r="B2" s="15"/>
      <c r="C2" s="15"/>
      <c r="D2" s="15"/>
      <c r="E2" s="15"/>
      <c r="F2" s="15"/>
      <c r="G2" s="15"/>
      <c r="H2" s="15"/>
      <c r="I2" s="15"/>
      <c r="J2" s="15"/>
      <c r="K2" s="15"/>
      <c r="L2" s="15"/>
    </row>
    <row r="3" ht="13.8" customHeight="1" spans="1:12">
      <c r="A3" s="15" t="s">
        <v>2</v>
      </c>
      <c r="B3" s="15"/>
      <c r="C3" s="15"/>
      <c r="D3" s="15"/>
      <c r="E3" s="15"/>
      <c r="F3" s="15"/>
      <c r="G3" s="15"/>
      <c r="H3" s="15"/>
      <c r="I3" s="15"/>
      <c r="J3" s="15"/>
      <c r="K3" s="15"/>
      <c r="L3" s="15"/>
    </row>
    <row r="5" ht="33.75" spans="1:12">
      <c r="A5" s="16" t="s">
        <v>3</v>
      </c>
      <c r="B5" s="16" t="s">
        <v>4</v>
      </c>
      <c r="C5" s="17" t="s">
        <v>5</v>
      </c>
      <c r="D5" s="17" t="s">
        <v>6</v>
      </c>
      <c r="E5" s="17" t="s">
        <v>7</v>
      </c>
      <c r="F5" s="17" t="s">
        <v>8</v>
      </c>
      <c r="G5" s="17" t="s">
        <v>9</v>
      </c>
      <c r="H5" s="17" t="s">
        <v>10</v>
      </c>
      <c r="I5" s="17" t="s">
        <v>11</v>
      </c>
      <c r="J5" s="17" t="s">
        <v>12</v>
      </c>
      <c r="K5" s="17" t="s">
        <v>13</v>
      </c>
      <c r="L5" s="17" t="s">
        <v>14</v>
      </c>
    </row>
    <row r="6" s="6" customFormat="1" ht="22.5" spans="1:13">
      <c r="A6" s="18" t="s">
        <v>15</v>
      </c>
      <c r="B6" s="19">
        <v>1</v>
      </c>
      <c r="C6" s="20" t="s">
        <v>16</v>
      </c>
      <c r="D6" s="21">
        <v>405454</v>
      </c>
      <c r="E6" s="20" t="s">
        <v>17</v>
      </c>
      <c r="F6" s="20">
        <v>40</v>
      </c>
      <c r="G6" s="22">
        <v>14.99</v>
      </c>
      <c r="H6" s="23">
        <f>F6*G6</f>
        <v>599.6</v>
      </c>
      <c r="I6" s="23" t="s">
        <v>15</v>
      </c>
      <c r="J6" s="23" t="s">
        <v>18</v>
      </c>
      <c r="K6" s="29" t="s">
        <v>19</v>
      </c>
      <c r="L6" s="30">
        <f>VLOOKUP(G6,Intervalos!$B$3:$C$8,2,TRUE)</f>
        <v>0.03</v>
      </c>
      <c r="M6" s="31"/>
    </row>
    <row r="7" s="6" customFormat="1" ht="45" spans="1:12">
      <c r="A7" s="18" t="s">
        <v>15</v>
      </c>
      <c r="B7" s="19">
        <v>2</v>
      </c>
      <c r="C7" s="20" t="s">
        <v>20</v>
      </c>
      <c r="D7" s="21">
        <v>408824</v>
      </c>
      <c r="E7" s="20" t="s">
        <v>21</v>
      </c>
      <c r="F7" s="20">
        <v>125</v>
      </c>
      <c r="G7" s="22">
        <v>2.47</v>
      </c>
      <c r="H7" s="23">
        <f t="shared" ref="H7:H62" si="0">F7*G7</f>
        <v>308.75</v>
      </c>
      <c r="I7" s="23" t="s">
        <v>15</v>
      </c>
      <c r="J7" s="23" t="s">
        <v>18</v>
      </c>
      <c r="K7" s="29" t="s">
        <v>19</v>
      </c>
      <c r="L7" s="30">
        <f>VLOOKUP(G7,Intervalos!$B$3:$C$8,2,TRUE)</f>
        <v>0.01</v>
      </c>
    </row>
    <row r="8" s="6" customFormat="1" ht="45" spans="1:12">
      <c r="A8" s="18" t="s">
        <v>15</v>
      </c>
      <c r="B8" s="19">
        <v>3</v>
      </c>
      <c r="C8" s="20" t="s">
        <v>22</v>
      </c>
      <c r="D8" s="21">
        <v>408819</v>
      </c>
      <c r="E8" s="20" t="s">
        <v>23</v>
      </c>
      <c r="F8" s="20">
        <v>125</v>
      </c>
      <c r="G8" s="22">
        <v>1.97</v>
      </c>
      <c r="H8" s="23">
        <f t="shared" si="0"/>
        <v>246.25</v>
      </c>
      <c r="I8" s="23" t="s">
        <v>15</v>
      </c>
      <c r="J8" s="23" t="s">
        <v>18</v>
      </c>
      <c r="K8" s="29" t="s">
        <v>19</v>
      </c>
      <c r="L8" s="30">
        <f>VLOOKUP(G8,Intervalos!$B$3:$C$8,2,TRUE)</f>
        <v>0.01</v>
      </c>
    </row>
    <row r="9" s="6" customFormat="1" ht="22.5" spans="1:12">
      <c r="A9" s="24">
        <v>1</v>
      </c>
      <c r="B9" s="19">
        <v>4</v>
      </c>
      <c r="C9" s="20" t="s">
        <v>24</v>
      </c>
      <c r="D9" s="21">
        <v>431837</v>
      </c>
      <c r="E9" s="20" t="s">
        <v>17</v>
      </c>
      <c r="F9" s="20">
        <v>7</v>
      </c>
      <c r="G9" s="22">
        <v>62.33</v>
      </c>
      <c r="H9" s="23">
        <f t="shared" si="0"/>
        <v>436.31</v>
      </c>
      <c r="I9" s="32">
        <f>SUM(H9:H10)</f>
        <v>763.91</v>
      </c>
      <c r="J9" s="32" t="s">
        <v>18</v>
      </c>
      <c r="K9" s="29" t="s">
        <v>19</v>
      </c>
      <c r="L9" s="30">
        <f>VLOOKUP(G9,Intervalos!$B$3:$C$8,2,TRUE)</f>
        <v>0.1</v>
      </c>
    </row>
    <row r="10" s="6" customFormat="1" ht="22.5" spans="1:12">
      <c r="A10" s="25"/>
      <c r="B10" s="19">
        <v>5</v>
      </c>
      <c r="C10" s="20" t="s">
        <v>25</v>
      </c>
      <c r="D10" s="21">
        <v>421658</v>
      </c>
      <c r="E10" s="20" t="s">
        <v>17</v>
      </c>
      <c r="F10" s="20">
        <v>7</v>
      </c>
      <c r="G10" s="22">
        <v>46.8</v>
      </c>
      <c r="H10" s="23">
        <f t="shared" si="0"/>
        <v>327.6</v>
      </c>
      <c r="I10" s="33"/>
      <c r="J10" s="33"/>
      <c r="K10" s="29" t="s">
        <v>19</v>
      </c>
      <c r="L10" s="30">
        <f>VLOOKUP(G10,Intervalos!$B$3:$C$8,2,TRUE)</f>
        <v>0.05</v>
      </c>
    </row>
    <row r="11" s="7" customFormat="1" ht="33.75" spans="1:12">
      <c r="A11" s="18" t="s">
        <v>15</v>
      </c>
      <c r="B11" s="19">
        <v>6</v>
      </c>
      <c r="C11" s="20" t="s">
        <v>26</v>
      </c>
      <c r="D11" s="21">
        <v>451863</v>
      </c>
      <c r="E11" s="20" t="s">
        <v>17</v>
      </c>
      <c r="F11" s="20">
        <v>18</v>
      </c>
      <c r="G11" s="22">
        <v>32</v>
      </c>
      <c r="H11" s="23">
        <f t="shared" si="0"/>
        <v>576</v>
      </c>
      <c r="I11" s="28" t="s">
        <v>15</v>
      </c>
      <c r="J11" s="28" t="s">
        <v>18</v>
      </c>
      <c r="K11" s="34" t="s">
        <v>19</v>
      </c>
      <c r="L11" s="35">
        <f>VLOOKUP(G11,Intervalos!$B$3:$C$8,2,TRUE)</f>
        <v>0.05</v>
      </c>
    </row>
    <row r="12" s="6" customFormat="1" ht="22.5" spans="1:12">
      <c r="A12" s="24">
        <v>2</v>
      </c>
      <c r="B12" s="19">
        <v>7</v>
      </c>
      <c r="C12" s="20" t="s">
        <v>27</v>
      </c>
      <c r="D12" s="21">
        <v>408562</v>
      </c>
      <c r="E12" s="20" t="s">
        <v>17</v>
      </c>
      <c r="F12" s="20">
        <v>7</v>
      </c>
      <c r="G12" s="22">
        <v>543.55</v>
      </c>
      <c r="H12" s="23">
        <f t="shared" si="0"/>
        <v>3804.85</v>
      </c>
      <c r="I12" s="32">
        <f>SUM(H12:H14)</f>
        <v>20504.29</v>
      </c>
      <c r="J12" s="32" t="s">
        <v>18</v>
      </c>
      <c r="K12" s="29" t="s">
        <v>19</v>
      </c>
      <c r="L12" s="30" t="str">
        <f>VLOOKUP(G12,Intervalos!$B$3:$C$8,2,TRUE)</f>
        <v>0,10%</v>
      </c>
    </row>
    <row r="13" s="6" customFormat="1" ht="22.5" spans="1:12">
      <c r="A13" s="26"/>
      <c r="B13" s="19">
        <v>8</v>
      </c>
      <c r="C13" s="20" t="s">
        <v>28</v>
      </c>
      <c r="D13" s="21">
        <v>408562</v>
      </c>
      <c r="E13" s="20" t="s">
        <v>17</v>
      </c>
      <c r="F13" s="20">
        <v>19</v>
      </c>
      <c r="G13" s="22">
        <v>714</v>
      </c>
      <c r="H13" s="23">
        <f t="shared" si="0"/>
        <v>13566</v>
      </c>
      <c r="I13" s="36"/>
      <c r="J13" s="36"/>
      <c r="K13" s="29" t="s">
        <v>19</v>
      </c>
      <c r="L13" s="30" t="str">
        <f>VLOOKUP(G13,Intervalos!$B$3:$C$8,2,TRUE)</f>
        <v>0,10%</v>
      </c>
    </row>
    <row r="14" s="6" customFormat="1" ht="22.5" spans="1:12">
      <c r="A14" s="25"/>
      <c r="B14" s="19">
        <v>9</v>
      </c>
      <c r="C14" s="20" t="s">
        <v>29</v>
      </c>
      <c r="D14" s="21">
        <v>408562</v>
      </c>
      <c r="E14" s="20" t="s">
        <v>17</v>
      </c>
      <c r="F14" s="20">
        <v>9</v>
      </c>
      <c r="G14" s="22">
        <v>348.16</v>
      </c>
      <c r="H14" s="23">
        <f t="shared" si="0"/>
        <v>3133.44</v>
      </c>
      <c r="I14" s="33"/>
      <c r="J14" s="33"/>
      <c r="K14" s="29" t="s">
        <v>19</v>
      </c>
      <c r="L14" s="30" t="str">
        <f>VLOOKUP(G14,Intervalos!$B$3:$C$8,2,TRUE)</f>
        <v>0,10%</v>
      </c>
    </row>
    <row r="15" s="6" customFormat="1" ht="22.5" spans="1:12">
      <c r="A15" s="24">
        <v>3</v>
      </c>
      <c r="B15" s="19">
        <v>10</v>
      </c>
      <c r="C15" s="20" t="s">
        <v>30</v>
      </c>
      <c r="D15" s="21">
        <v>398927</v>
      </c>
      <c r="E15" s="20" t="s">
        <v>17</v>
      </c>
      <c r="F15" s="20">
        <v>23</v>
      </c>
      <c r="G15" s="22">
        <v>20.73</v>
      </c>
      <c r="H15" s="23">
        <f t="shared" si="0"/>
        <v>476.79</v>
      </c>
      <c r="I15" s="32">
        <f>SUM(H15:H18)</f>
        <v>3483.37</v>
      </c>
      <c r="J15" s="32" t="s">
        <v>18</v>
      </c>
      <c r="K15" s="29" t="s">
        <v>19</v>
      </c>
      <c r="L15" s="30">
        <f>VLOOKUP(G15,Intervalos!$B$3:$C$8,2,TRUE)</f>
        <v>0.05</v>
      </c>
    </row>
    <row r="16" s="6" customFormat="1" ht="22.5" spans="1:12">
      <c r="A16" s="26"/>
      <c r="B16" s="19">
        <v>11</v>
      </c>
      <c r="C16" s="20" t="s">
        <v>31</v>
      </c>
      <c r="D16" s="21">
        <v>408559</v>
      </c>
      <c r="E16" s="20" t="s">
        <v>17</v>
      </c>
      <c r="F16" s="20">
        <v>49</v>
      </c>
      <c r="G16" s="22">
        <v>15.82</v>
      </c>
      <c r="H16" s="23">
        <f t="shared" si="0"/>
        <v>775.18</v>
      </c>
      <c r="I16" s="36"/>
      <c r="J16" s="36"/>
      <c r="K16" s="29" t="s">
        <v>19</v>
      </c>
      <c r="L16" s="30">
        <f>VLOOKUP(G16,Intervalos!$B$3:$C$8,2,TRUE)</f>
        <v>0.03</v>
      </c>
    </row>
    <row r="17" s="6" customFormat="1" ht="33.75" spans="1:12">
      <c r="A17" s="26"/>
      <c r="B17" s="19">
        <v>12</v>
      </c>
      <c r="C17" s="20" t="s">
        <v>32</v>
      </c>
      <c r="D17" s="21">
        <v>408559</v>
      </c>
      <c r="E17" s="20" t="s">
        <v>17</v>
      </c>
      <c r="F17" s="20">
        <v>19</v>
      </c>
      <c r="G17" s="22">
        <v>57</v>
      </c>
      <c r="H17" s="23">
        <f t="shared" si="0"/>
        <v>1083</v>
      </c>
      <c r="I17" s="36"/>
      <c r="J17" s="36"/>
      <c r="K17" s="29" t="s">
        <v>19</v>
      </c>
      <c r="L17" s="30">
        <f>VLOOKUP(G17,Intervalos!$B$3:$C$8,2,TRUE)</f>
        <v>0.1</v>
      </c>
    </row>
    <row r="18" s="6" customFormat="1" ht="22.5" spans="1:12">
      <c r="A18" s="25"/>
      <c r="B18" s="19">
        <v>13</v>
      </c>
      <c r="C18" s="20" t="s">
        <v>33</v>
      </c>
      <c r="D18" s="21">
        <v>408559</v>
      </c>
      <c r="E18" s="20" t="s">
        <v>17</v>
      </c>
      <c r="F18" s="20">
        <v>40</v>
      </c>
      <c r="G18" s="22">
        <v>28.71</v>
      </c>
      <c r="H18" s="23">
        <f t="shared" si="0"/>
        <v>1148.4</v>
      </c>
      <c r="I18" s="33"/>
      <c r="J18" s="33"/>
      <c r="K18" s="29" t="s">
        <v>19</v>
      </c>
      <c r="L18" s="30">
        <f>VLOOKUP(G18,Intervalos!$B$3:$C$8,2,TRUE)</f>
        <v>0.05</v>
      </c>
    </row>
    <row r="19" s="6" customFormat="1" ht="33.75" spans="1:12">
      <c r="A19" s="18" t="s">
        <v>15</v>
      </c>
      <c r="B19" s="19">
        <v>14</v>
      </c>
      <c r="C19" s="20" t="s">
        <v>34</v>
      </c>
      <c r="D19" s="21">
        <v>605397</v>
      </c>
      <c r="E19" s="20" t="s">
        <v>35</v>
      </c>
      <c r="F19" s="20">
        <v>7</v>
      </c>
      <c r="G19" s="22">
        <v>151.6</v>
      </c>
      <c r="H19" s="23">
        <f t="shared" si="0"/>
        <v>1061.2</v>
      </c>
      <c r="I19" s="23" t="s">
        <v>15</v>
      </c>
      <c r="J19" s="23" t="s">
        <v>18</v>
      </c>
      <c r="K19" s="29" t="s">
        <v>19</v>
      </c>
      <c r="L19" s="30" t="str">
        <f>VLOOKUP(G19,Intervalos!$B$3:$C$8,2,TRUE)</f>
        <v>0,10%</v>
      </c>
    </row>
    <row r="20" s="6" customFormat="1" ht="33.75" spans="1:12">
      <c r="A20" s="24">
        <v>4</v>
      </c>
      <c r="B20" s="19">
        <v>15</v>
      </c>
      <c r="C20" s="20" t="s">
        <v>36</v>
      </c>
      <c r="D20" s="21">
        <v>414113</v>
      </c>
      <c r="E20" s="20" t="s">
        <v>17</v>
      </c>
      <c r="F20" s="20">
        <v>49</v>
      </c>
      <c r="G20" s="22">
        <v>283.96</v>
      </c>
      <c r="H20" s="23">
        <f t="shared" si="0"/>
        <v>13914.04</v>
      </c>
      <c r="I20" s="32">
        <f>SUM(H20:H25)</f>
        <v>15684.27</v>
      </c>
      <c r="J20" s="32" t="s">
        <v>18</v>
      </c>
      <c r="K20" s="29" t="s">
        <v>19</v>
      </c>
      <c r="L20" s="30" t="str">
        <f>VLOOKUP(G20,Intervalos!$B$3:$C$8,2,TRUE)</f>
        <v>0,10%</v>
      </c>
    </row>
    <row r="21" s="6" customFormat="1" ht="33.75" spans="1:12">
      <c r="A21" s="26"/>
      <c r="B21" s="19">
        <v>16</v>
      </c>
      <c r="C21" s="20" t="s">
        <v>37</v>
      </c>
      <c r="D21" s="21">
        <v>419145</v>
      </c>
      <c r="E21" s="20" t="s">
        <v>17</v>
      </c>
      <c r="F21" s="20">
        <v>15</v>
      </c>
      <c r="G21" s="22">
        <v>18.17</v>
      </c>
      <c r="H21" s="23">
        <f t="shared" si="0"/>
        <v>272.55</v>
      </c>
      <c r="I21" s="36"/>
      <c r="J21" s="36"/>
      <c r="K21" s="29" t="s">
        <v>19</v>
      </c>
      <c r="L21" s="30">
        <f>VLOOKUP(G21,Intervalos!$B$3:$C$8,2,TRUE)</f>
        <v>0.03</v>
      </c>
    </row>
    <row r="22" s="6" customFormat="1" ht="22.5" spans="1:12">
      <c r="A22" s="26"/>
      <c r="B22" s="19">
        <v>17</v>
      </c>
      <c r="C22" s="20" t="s">
        <v>38</v>
      </c>
      <c r="D22" s="21">
        <v>419146</v>
      </c>
      <c r="E22" s="20" t="s">
        <v>17</v>
      </c>
      <c r="F22" s="20">
        <v>15</v>
      </c>
      <c r="G22" s="22">
        <v>10.79</v>
      </c>
      <c r="H22" s="23">
        <f t="shared" si="0"/>
        <v>161.85</v>
      </c>
      <c r="I22" s="36"/>
      <c r="J22" s="36"/>
      <c r="K22" s="29" t="s">
        <v>19</v>
      </c>
      <c r="L22" s="30">
        <f>VLOOKUP(G22,Intervalos!$B$3:$C$8,2,TRUE)</f>
        <v>0.03</v>
      </c>
    </row>
    <row r="23" s="8" customFormat="1" ht="22.5" spans="1:12">
      <c r="A23" s="26"/>
      <c r="B23" s="19">
        <v>18</v>
      </c>
      <c r="C23" s="20" t="s">
        <v>39</v>
      </c>
      <c r="D23" s="21">
        <v>420743</v>
      </c>
      <c r="E23" s="20" t="s">
        <v>17</v>
      </c>
      <c r="F23" s="20">
        <v>40</v>
      </c>
      <c r="G23" s="22">
        <v>19.23</v>
      </c>
      <c r="H23" s="23">
        <f t="shared" si="0"/>
        <v>769.2</v>
      </c>
      <c r="I23" s="36"/>
      <c r="J23" s="36"/>
      <c r="K23" s="29" t="s">
        <v>19</v>
      </c>
      <c r="L23" s="30">
        <f>VLOOKUP(G23,Intervalos!$B$3:$C$8,2,TRUE)</f>
        <v>0.03</v>
      </c>
    </row>
    <row r="24" s="8" customFormat="1" ht="22.5" spans="1:12">
      <c r="A24" s="26"/>
      <c r="B24" s="19">
        <v>19</v>
      </c>
      <c r="C24" s="20" t="s">
        <v>40</v>
      </c>
      <c r="D24" s="21">
        <v>413070</v>
      </c>
      <c r="E24" s="20" t="s">
        <v>17</v>
      </c>
      <c r="F24" s="20">
        <v>28</v>
      </c>
      <c r="G24" s="22">
        <v>7.1</v>
      </c>
      <c r="H24" s="23">
        <f t="shared" si="0"/>
        <v>198.8</v>
      </c>
      <c r="I24" s="36"/>
      <c r="J24" s="36"/>
      <c r="K24" s="29" t="s">
        <v>19</v>
      </c>
      <c r="L24" s="30">
        <f>VLOOKUP(G24,Intervalos!$B$3:$C$8,2,TRUE)</f>
        <v>0.02</v>
      </c>
    </row>
    <row r="25" s="6" customFormat="1" ht="22.5" spans="1:12">
      <c r="A25" s="25"/>
      <c r="B25" s="19">
        <v>20</v>
      </c>
      <c r="C25" s="20" t="s">
        <v>41</v>
      </c>
      <c r="D25" s="21">
        <v>603966</v>
      </c>
      <c r="E25" s="20" t="s">
        <v>17</v>
      </c>
      <c r="F25" s="20">
        <v>9</v>
      </c>
      <c r="G25" s="22">
        <v>40.87</v>
      </c>
      <c r="H25" s="23">
        <f t="shared" si="0"/>
        <v>367.83</v>
      </c>
      <c r="I25" s="33"/>
      <c r="J25" s="33"/>
      <c r="K25" s="29" t="s">
        <v>19</v>
      </c>
      <c r="L25" s="30">
        <f>VLOOKUP(G25,Intervalos!$B$3:$C$8,2,TRUE)</f>
        <v>0.05</v>
      </c>
    </row>
    <row r="26" s="9" customFormat="1" ht="22.5" spans="1:12">
      <c r="A26" s="27" t="s">
        <v>15</v>
      </c>
      <c r="B26" s="19">
        <v>21</v>
      </c>
      <c r="C26" s="20" t="s">
        <v>42</v>
      </c>
      <c r="D26" s="21">
        <v>412660</v>
      </c>
      <c r="E26" s="20" t="s">
        <v>17</v>
      </c>
      <c r="F26" s="20">
        <v>13</v>
      </c>
      <c r="G26" s="22">
        <v>341.64</v>
      </c>
      <c r="H26" s="23">
        <f t="shared" si="0"/>
        <v>4441.32</v>
      </c>
      <c r="I26" s="28" t="s">
        <v>15</v>
      </c>
      <c r="J26" s="28" t="s">
        <v>18</v>
      </c>
      <c r="K26" s="34" t="s">
        <v>19</v>
      </c>
      <c r="L26" s="35" t="str">
        <f>VLOOKUP(G26,Intervalos!$B$3:$C$8,2,TRUE)</f>
        <v>0,10%</v>
      </c>
    </row>
    <row r="27" s="6" customFormat="1" ht="22.5" spans="1:12">
      <c r="A27" s="24">
        <v>5</v>
      </c>
      <c r="B27" s="19">
        <v>22</v>
      </c>
      <c r="C27" s="20" t="s">
        <v>43</v>
      </c>
      <c r="D27" s="21">
        <v>408290</v>
      </c>
      <c r="E27" s="20" t="s">
        <v>17</v>
      </c>
      <c r="F27" s="20">
        <v>40</v>
      </c>
      <c r="G27" s="22">
        <v>4.92</v>
      </c>
      <c r="H27" s="23">
        <f t="shared" si="0"/>
        <v>196.8</v>
      </c>
      <c r="I27" s="32">
        <f>SUM(H27:H29)</f>
        <v>1771.7</v>
      </c>
      <c r="J27" s="32" t="s">
        <v>18</v>
      </c>
      <c r="K27" s="29" t="s">
        <v>19</v>
      </c>
      <c r="L27" s="30">
        <f>VLOOKUP(G27,Intervalos!$B$3:$C$8,2,TRUE)</f>
        <v>0.01</v>
      </c>
    </row>
    <row r="28" s="6" customFormat="1" ht="22.5" spans="1:12">
      <c r="A28" s="26"/>
      <c r="B28" s="19">
        <v>23</v>
      </c>
      <c r="C28" s="20" t="s">
        <v>44</v>
      </c>
      <c r="D28" s="21">
        <v>418812</v>
      </c>
      <c r="E28" s="20" t="s">
        <v>17</v>
      </c>
      <c r="F28" s="20">
        <v>28</v>
      </c>
      <c r="G28" s="22">
        <v>17</v>
      </c>
      <c r="H28" s="23">
        <f t="shared" si="0"/>
        <v>476</v>
      </c>
      <c r="I28" s="36"/>
      <c r="J28" s="36"/>
      <c r="K28" s="29" t="s">
        <v>19</v>
      </c>
      <c r="L28" s="30">
        <f>VLOOKUP(G28,Intervalos!$B$3:$C$8,2,TRUE)</f>
        <v>0.03</v>
      </c>
    </row>
    <row r="29" s="6" customFormat="1" ht="22.5" spans="1:12">
      <c r="A29" s="25"/>
      <c r="B29" s="19">
        <v>24</v>
      </c>
      <c r="C29" s="20" t="s">
        <v>45</v>
      </c>
      <c r="D29" s="21">
        <v>408288</v>
      </c>
      <c r="E29" s="20" t="s">
        <v>17</v>
      </c>
      <c r="F29" s="20">
        <v>10</v>
      </c>
      <c r="G29" s="22">
        <v>109.89</v>
      </c>
      <c r="H29" s="23">
        <f t="shared" si="0"/>
        <v>1098.9</v>
      </c>
      <c r="I29" s="33"/>
      <c r="J29" s="33"/>
      <c r="K29" s="29" t="s">
        <v>19</v>
      </c>
      <c r="L29" s="30" t="str">
        <f>VLOOKUP(G29,Intervalos!$B$3:$C$8,2,TRUE)</f>
        <v>0,10%</v>
      </c>
    </row>
    <row r="30" s="6" customFormat="1" ht="22.5" spans="1:12">
      <c r="A30" s="24">
        <v>6</v>
      </c>
      <c r="B30" s="19">
        <v>25</v>
      </c>
      <c r="C30" s="20" t="s">
        <v>46</v>
      </c>
      <c r="D30" s="21">
        <v>408553</v>
      </c>
      <c r="E30" s="20" t="s">
        <v>17</v>
      </c>
      <c r="F30" s="20">
        <v>34</v>
      </c>
      <c r="G30" s="22">
        <v>75.92</v>
      </c>
      <c r="H30" s="23">
        <f t="shared" si="0"/>
        <v>2581.28</v>
      </c>
      <c r="I30" s="32">
        <f>SUM(H30:H31)</f>
        <v>2811.38</v>
      </c>
      <c r="J30" s="32" t="s">
        <v>18</v>
      </c>
      <c r="K30" s="29" t="s">
        <v>19</v>
      </c>
      <c r="L30" s="30">
        <f>VLOOKUP(G30,Intervalos!$B$3:$C$8,2,TRUE)</f>
        <v>0.1</v>
      </c>
    </row>
    <row r="31" s="6" customFormat="1" ht="22.5" spans="1:12">
      <c r="A31" s="25"/>
      <c r="B31" s="19">
        <v>26</v>
      </c>
      <c r="C31" s="20" t="s">
        <v>47</v>
      </c>
      <c r="D31" s="21">
        <v>408552</v>
      </c>
      <c r="E31" s="20" t="s">
        <v>17</v>
      </c>
      <c r="F31" s="20">
        <v>3</v>
      </c>
      <c r="G31" s="22">
        <v>76.7</v>
      </c>
      <c r="H31" s="23">
        <f t="shared" si="0"/>
        <v>230.1</v>
      </c>
      <c r="I31" s="33"/>
      <c r="J31" s="33"/>
      <c r="K31" s="29" t="s">
        <v>19</v>
      </c>
      <c r="L31" s="30">
        <f>VLOOKUP(G31,Intervalos!$B$3:$C$8,2,TRUE)</f>
        <v>0.1</v>
      </c>
    </row>
    <row r="32" s="6" customFormat="1" ht="10" customHeight="1" spans="1:12">
      <c r="A32" s="18" t="s">
        <v>15</v>
      </c>
      <c r="B32" s="19">
        <v>27</v>
      </c>
      <c r="C32" s="20" t="s">
        <v>48</v>
      </c>
      <c r="D32" s="21">
        <v>481616</v>
      </c>
      <c r="E32" s="20" t="s">
        <v>17</v>
      </c>
      <c r="F32" s="20">
        <v>8</v>
      </c>
      <c r="G32" s="22">
        <v>44.98</v>
      </c>
      <c r="H32" s="23">
        <f t="shared" si="0"/>
        <v>359.84</v>
      </c>
      <c r="I32" s="23" t="s">
        <v>15</v>
      </c>
      <c r="J32" s="23" t="s">
        <v>18</v>
      </c>
      <c r="K32" s="29" t="s">
        <v>19</v>
      </c>
      <c r="L32" s="30">
        <f>VLOOKUP(G32,Intervalos!$B$3:$C$8,2,TRUE)</f>
        <v>0.05</v>
      </c>
    </row>
    <row r="33" s="6" customFormat="1" ht="45" spans="1:12">
      <c r="A33" s="24">
        <v>7</v>
      </c>
      <c r="B33" s="19">
        <v>28</v>
      </c>
      <c r="C33" s="20" t="s">
        <v>49</v>
      </c>
      <c r="D33" s="21">
        <v>255949</v>
      </c>
      <c r="E33" s="20" t="s">
        <v>17</v>
      </c>
      <c r="F33" s="20">
        <v>42</v>
      </c>
      <c r="G33" s="22">
        <v>26.2</v>
      </c>
      <c r="H33" s="23">
        <f t="shared" si="0"/>
        <v>1100.4</v>
      </c>
      <c r="I33" s="32">
        <f>SUM(H33:H35)</f>
        <v>4879.8</v>
      </c>
      <c r="J33" s="32" t="s">
        <v>18</v>
      </c>
      <c r="K33" s="29" t="s">
        <v>19</v>
      </c>
      <c r="L33" s="30">
        <f>VLOOKUP(G33,Intervalos!$B$3:$C$8,2,TRUE)</f>
        <v>0.05</v>
      </c>
    </row>
    <row r="34" s="8" customFormat="1" ht="45" spans="1:12">
      <c r="A34" s="26"/>
      <c r="B34" s="19">
        <v>29</v>
      </c>
      <c r="C34" s="20" t="s">
        <v>50</v>
      </c>
      <c r="D34" s="21">
        <v>483538</v>
      </c>
      <c r="E34" s="20" t="s">
        <v>17</v>
      </c>
      <c r="F34" s="20">
        <v>25</v>
      </c>
      <c r="G34" s="22">
        <v>12.02</v>
      </c>
      <c r="H34" s="23">
        <f t="shared" si="0"/>
        <v>300.5</v>
      </c>
      <c r="I34" s="36"/>
      <c r="J34" s="36"/>
      <c r="K34" s="29" t="s">
        <v>19</v>
      </c>
      <c r="L34" s="30">
        <f>VLOOKUP(G34,Intervalos!$B$3:$C$8,2,TRUE)</f>
        <v>0.03</v>
      </c>
    </row>
    <row r="35" s="6" customFormat="1" ht="33.75" spans="1:12">
      <c r="A35" s="25"/>
      <c r="B35" s="19">
        <v>30</v>
      </c>
      <c r="C35" s="20" t="s">
        <v>51</v>
      </c>
      <c r="D35" s="21">
        <v>346652</v>
      </c>
      <c r="E35" s="20" t="s">
        <v>17</v>
      </c>
      <c r="F35" s="20">
        <v>19</v>
      </c>
      <c r="G35" s="22">
        <v>183.1</v>
      </c>
      <c r="H35" s="23">
        <f t="shared" si="0"/>
        <v>3478.9</v>
      </c>
      <c r="I35" s="33"/>
      <c r="J35" s="33"/>
      <c r="K35" s="29" t="s">
        <v>19</v>
      </c>
      <c r="L35" s="30" t="str">
        <f>VLOOKUP(G35,Intervalos!$B$3:$C$8,2,TRUE)</f>
        <v>0,10%</v>
      </c>
    </row>
    <row r="36" s="6" customFormat="1" ht="22.5" spans="1:12">
      <c r="A36" s="18" t="s">
        <v>15</v>
      </c>
      <c r="B36" s="19">
        <v>31</v>
      </c>
      <c r="C36" s="20" t="s">
        <v>52</v>
      </c>
      <c r="D36" s="21">
        <v>408987</v>
      </c>
      <c r="E36" s="20" t="s">
        <v>17</v>
      </c>
      <c r="F36" s="20">
        <v>85</v>
      </c>
      <c r="G36" s="22">
        <v>24.51</v>
      </c>
      <c r="H36" s="23">
        <f t="shared" si="0"/>
        <v>2083.35</v>
      </c>
      <c r="I36" s="23" t="s">
        <v>15</v>
      </c>
      <c r="J36" s="23" t="s">
        <v>18</v>
      </c>
      <c r="K36" s="29" t="s">
        <v>19</v>
      </c>
      <c r="L36" s="30">
        <f>VLOOKUP(G36,Intervalos!$B$3:$C$8,2,TRUE)</f>
        <v>0.05</v>
      </c>
    </row>
    <row r="37" s="6" customFormat="1" ht="33.75" spans="1:12">
      <c r="A37" s="18" t="s">
        <v>15</v>
      </c>
      <c r="B37" s="19">
        <v>32</v>
      </c>
      <c r="C37" s="20" t="s">
        <v>53</v>
      </c>
      <c r="D37" s="21">
        <v>423338</v>
      </c>
      <c r="E37" s="20" t="s">
        <v>17</v>
      </c>
      <c r="F37" s="20">
        <v>63</v>
      </c>
      <c r="G37" s="22">
        <v>26.15</v>
      </c>
      <c r="H37" s="23">
        <f t="shared" si="0"/>
        <v>1647.45</v>
      </c>
      <c r="I37" s="23" t="s">
        <v>15</v>
      </c>
      <c r="J37" s="23" t="s">
        <v>18</v>
      </c>
      <c r="K37" s="29" t="s">
        <v>19</v>
      </c>
      <c r="L37" s="30">
        <f>VLOOKUP(G37,Intervalos!$B$3:$C$8,2,TRUE)</f>
        <v>0.05</v>
      </c>
    </row>
    <row r="38" s="6" customFormat="1" ht="146.25" spans="1:12">
      <c r="A38" s="24">
        <v>8</v>
      </c>
      <c r="B38" s="19">
        <v>33</v>
      </c>
      <c r="C38" s="20" t="s">
        <v>54</v>
      </c>
      <c r="D38" s="21">
        <v>444062</v>
      </c>
      <c r="E38" s="20" t="s">
        <v>17</v>
      </c>
      <c r="F38" s="20">
        <v>232</v>
      </c>
      <c r="G38" s="22">
        <v>10.86</v>
      </c>
      <c r="H38" s="23">
        <f t="shared" si="0"/>
        <v>2519.52</v>
      </c>
      <c r="I38" s="32">
        <f>SUM(H38:H39)</f>
        <v>3610.17</v>
      </c>
      <c r="J38" s="32" t="s">
        <v>18</v>
      </c>
      <c r="K38" s="29" t="s">
        <v>19</v>
      </c>
      <c r="L38" s="30">
        <f>VLOOKUP(G38,Intervalos!$B$3:$C$8,2,TRUE)</f>
        <v>0.03</v>
      </c>
    </row>
    <row r="39" s="6" customFormat="1" ht="146.25" spans="1:12">
      <c r="A39" s="25"/>
      <c r="B39" s="19">
        <v>34</v>
      </c>
      <c r="C39" s="20" t="s">
        <v>55</v>
      </c>
      <c r="D39" s="21">
        <v>444062</v>
      </c>
      <c r="E39" s="20" t="s">
        <v>17</v>
      </c>
      <c r="F39" s="20">
        <v>55</v>
      </c>
      <c r="G39" s="22">
        <v>19.83</v>
      </c>
      <c r="H39" s="23">
        <f t="shared" si="0"/>
        <v>1090.65</v>
      </c>
      <c r="I39" s="33"/>
      <c r="J39" s="33"/>
      <c r="K39" s="29" t="s">
        <v>19</v>
      </c>
      <c r="L39" s="30">
        <f>VLOOKUP(G39,Intervalos!$B$3:$C$8,2,TRUE)</f>
        <v>0.03</v>
      </c>
    </row>
    <row r="40" s="6" customFormat="1" ht="33.75" spans="1:12">
      <c r="A40" s="18" t="s">
        <v>15</v>
      </c>
      <c r="B40" s="19">
        <v>35</v>
      </c>
      <c r="C40" s="20" t="s">
        <v>56</v>
      </c>
      <c r="D40" s="21">
        <v>410240</v>
      </c>
      <c r="E40" s="20" t="s">
        <v>17</v>
      </c>
      <c r="F40" s="20">
        <v>25</v>
      </c>
      <c r="G40" s="22">
        <v>23.2</v>
      </c>
      <c r="H40" s="23">
        <f t="shared" si="0"/>
        <v>580</v>
      </c>
      <c r="I40" s="23" t="s">
        <v>15</v>
      </c>
      <c r="J40" s="23" t="s">
        <v>18</v>
      </c>
      <c r="K40" s="29" t="s">
        <v>19</v>
      </c>
      <c r="L40" s="30">
        <f>VLOOKUP(G40,Intervalos!$B$3:$C$8,2,TRUE)</f>
        <v>0.05</v>
      </c>
    </row>
    <row r="41" s="6" customFormat="1" ht="45" spans="1:12">
      <c r="A41" s="24">
        <v>9</v>
      </c>
      <c r="B41" s="19">
        <v>36</v>
      </c>
      <c r="C41" s="20" t="s">
        <v>57</v>
      </c>
      <c r="D41" s="21">
        <v>455260</v>
      </c>
      <c r="E41" s="20" t="s">
        <v>17</v>
      </c>
      <c r="F41" s="20">
        <v>47</v>
      </c>
      <c r="G41" s="22">
        <v>23.47</v>
      </c>
      <c r="H41" s="23">
        <f t="shared" si="0"/>
        <v>1103.09</v>
      </c>
      <c r="I41" s="32">
        <f>SUM(H41:H43)</f>
        <v>4919.32</v>
      </c>
      <c r="J41" s="32" t="s">
        <v>18</v>
      </c>
      <c r="K41" s="29" t="s">
        <v>19</v>
      </c>
      <c r="L41" s="30">
        <f>VLOOKUP(G41,Intervalos!$B$3:$C$8,2,TRUE)</f>
        <v>0.05</v>
      </c>
    </row>
    <row r="42" s="6" customFormat="1" ht="56.25" spans="1:12">
      <c r="A42" s="26"/>
      <c r="B42" s="19">
        <v>37</v>
      </c>
      <c r="C42" s="20" t="s">
        <v>58</v>
      </c>
      <c r="D42" s="21">
        <v>432610</v>
      </c>
      <c r="E42" s="20" t="s">
        <v>17</v>
      </c>
      <c r="F42" s="20">
        <v>49</v>
      </c>
      <c r="G42" s="22">
        <v>27.07</v>
      </c>
      <c r="H42" s="23">
        <f t="shared" si="0"/>
        <v>1326.43</v>
      </c>
      <c r="I42" s="36"/>
      <c r="J42" s="36"/>
      <c r="K42" s="29" t="s">
        <v>19</v>
      </c>
      <c r="L42" s="30">
        <f>VLOOKUP(G42,Intervalos!$B$3:$C$8,2,TRUE)</f>
        <v>0.05</v>
      </c>
    </row>
    <row r="43" s="6" customFormat="1" ht="45" spans="1:12">
      <c r="A43" s="25"/>
      <c r="B43" s="19">
        <v>38</v>
      </c>
      <c r="C43" s="20" t="s">
        <v>59</v>
      </c>
      <c r="D43" s="21">
        <v>432610</v>
      </c>
      <c r="E43" s="20" t="s">
        <v>17</v>
      </c>
      <c r="F43" s="20">
        <v>59</v>
      </c>
      <c r="G43" s="22">
        <v>42.2</v>
      </c>
      <c r="H43" s="23">
        <f t="shared" si="0"/>
        <v>2489.8</v>
      </c>
      <c r="I43" s="33"/>
      <c r="J43" s="33"/>
      <c r="K43" s="29" t="s">
        <v>19</v>
      </c>
      <c r="L43" s="30">
        <f>VLOOKUP(G43,Intervalos!$B$3:$C$8,2,TRUE)</f>
        <v>0.05</v>
      </c>
    </row>
    <row r="44" s="6" customFormat="1" ht="22.5" spans="1:13">
      <c r="A44" s="18" t="s">
        <v>15</v>
      </c>
      <c r="B44" s="19">
        <v>39</v>
      </c>
      <c r="C44" s="20" t="s">
        <v>60</v>
      </c>
      <c r="D44" s="21">
        <v>424149</v>
      </c>
      <c r="E44" s="20" t="s">
        <v>17</v>
      </c>
      <c r="F44" s="20">
        <v>3</v>
      </c>
      <c r="G44" s="22">
        <v>110</v>
      </c>
      <c r="H44" s="23">
        <f t="shared" si="0"/>
        <v>330</v>
      </c>
      <c r="I44" s="23" t="s">
        <v>15</v>
      </c>
      <c r="J44" s="23" t="s">
        <v>18</v>
      </c>
      <c r="K44" s="29" t="s">
        <v>19</v>
      </c>
      <c r="L44" s="30" t="str">
        <f>VLOOKUP(G44,Intervalos!$B$3:$C$8,2,TRUE)</f>
        <v>0,10%</v>
      </c>
      <c r="M44" s="37"/>
    </row>
    <row r="45" s="6" customFormat="1" ht="33.75" spans="1:12">
      <c r="A45" s="18" t="s">
        <v>15</v>
      </c>
      <c r="B45" s="19">
        <v>40</v>
      </c>
      <c r="C45" s="20" t="s">
        <v>61</v>
      </c>
      <c r="D45" s="21">
        <v>418267</v>
      </c>
      <c r="E45" s="20" t="s">
        <v>17</v>
      </c>
      <c r="F45" s="20">
        <v>3</v>
      </c>
      <c r="G45" s="22">
        <v>437.32</v>
      </c>
      <c r="H45" s="23">
        <f t="shared" si="0"/>
        <v>1311.96</v>
      </c>
      <c r="I45" s="18" t="s">
        <v>15</v>
      </c>
      <c r="J45" s="23" t="s">
        <v>18</v>
      </c>
      <c r="K45" s="29" t="s">
        <v>19</v>
      </c>
      <c r="L45" s="30" t="str">
        <f>VLOOKUP(G45,Intervalos!$B$3:$C$8,2,TRUE)</f>
        <v>0,10%</v>
      </c>
    </row>
    <row r="46" s="6" customFormat="1" ht="33.75" spans="1:12">
      <c r="A46" s="18" t="s">
        <v>15</v>
      </c>
      <c r="B46" s="19">
        <v>41</v>
      </c>
      <c r="C46" s="20" t="s">
        <v>62</v>
      </c>
      <c r="D46" s="21">
        <v>283766</v>
      </c>
      <c r="E46" s="20" t="s">
        <v>17</v>
      </c>
      <c r="F46" s="20">
        <v>19</v>
      </c>
      <c r="G46" s="22">
        <v>203.2</v>
      </c>
      <c r="H46" s="23">
        <f t="shared" si="0"/>
        <v>3860.8</v>
      </c>
      <c r="I46" s="18" t="s">
        <v>15</v>
      </c>
      <c r="J46" s="23" t="s">
        <v>18</v>
      </c>
      <c r="K46" s="29" t="s">
        <v>19</v>
      </c>
      <c r="L46" s="30" t="str">
        <f>VLOOKUP(G46,Intervalos!$B$3:$C$8,2,TRUE)</f>
        <v>0,10%</v>
      </c>
    </row>
    <row r="47" s="6" customFormat="1" ht="33.75" spans="1:12">
      <c r="A47" s="18" t="s">
        <v>15</v>
      </c>
      <c r="B47" s="19">
        <v>42</v>
      </c>
      <c r="C47" s="20" t="s">
        <v>63</v>
      </c>
      <c r="D47" s="21">
        <v>461243</v>
      </c>
      <c r="E47" s="20" t="s">
        <v>17</v>
      </c>
      <c r="F47" s="20">
        <v>3</v>
      </c>
      <c r="G47" s="22">
        <v>1448.35</v>
      </c>
      <c r="H47" s="23">
        <f t="shared" si="0"/>
        <v>4345.05</v>
      </c>
      <c r="I47" s="18" t="s">
        <v>15</v>
      </c>
      <c r="J47" s="23" t="s">
        <v>18</v>
      </c>
      <c r="K47" s="29" t="s">
        <v>19</v>
      </c>
      <c r="L47" s="30" t="str">
        <f>VLOOKUP(G47,Intervalos!$B$3:$C$8,2,TRUE)</f>
        <v>0,10%</v>
      </c>
    </row>
    <row r="48" s="6" customFormat="1" ht="33.75" spans="1:12">
      <c r="A48" s="18" t="s">
        <v>15</v>
      </c>
      <c r="B48" s="19">
        <v>43</v>
      </c>
      <c r="C48" s="20" t="s">
        <v>64</v>
      </c>
      <c r="D48" s="21">
        <v>421819</v>
      </c>
      <c r="E48" s="20" t="s">
        <v>65</v>
      </c>
      <c r="F48" s="20">
        <v>52</v>
      </c>
      <c r="G48" s="22">
        <v>57.74</v>
      </c>
      <c r="H48" s="23">
        <f t="shared" si="0"/>
        <v>3002.48</v>
      </c>
      <c r="I48" s="18" t="s">
        <v>15</v>
      </c>
      <c r="J48" s="23" t="s">
        <v>18</v>
      </c>
      <c r="K48" s="29" t="s">
        <v>19</v>
      </c>
      <c r="L48" s="30">
        <f>VLOOKUP(G48,Intervalos!$B$3:$C$8,2,TRUE)</f>
        <v>0.1</v>
      </c>
    </row>
    <row r="49" s="6" customFormat="1" ht="22.5" spans="1:12">
      <c r="A49" s="18" t="s">
        <v>15</v>
      </c>
      <c r="B49" s="19">
        <v>44</v>
      </c>
      <c r="C49" s="20" t="s">
        <v>66</v>
      </c>
      <c r="D49" s="21">
        <v>409402</v>
      </c>
      <c r="E49" s="20" t="s">
        <v>17</v>
      </c>
      <c r="F49" s="20">
        <v>13</v>
      </c>
      <c r="G49" s="22">
        <v>23.58</v>
      </c>
      <c r="H49" s="23">
        <f t="shared" si="0"/>
        <v>306.54</v>
      </c>
      <c r="I49" s="18" t="s">
        <v>15</v>
      </c>
      <c r="J49" s="23" t="s">
        <v>18</v>
      </c>
      <c r="K49" s="29" t="s">
        <v>19</v>
      </c>
      <c r="L49" s="30">
        <f>VLOOKUP(G49,Intervalos!$B$3:$C$8,2,TRUE)</f>
        <v>0.05</v>
      </c>
    </row>
    <row r="50" s="6" customFormat="1" ht="33.75" spans="1:12">
      <c r="A50" s="18" t="s">
        <v>15</v>
      </c>
      <c r="B50" s="19">
        <v>45</v>
      </c>
      <c r="C50" s="20" t="s">
        <v>67</v>
      </c>
      <c r="D50" s="21">
        <v>352945</v>
      </c>
      <c r="E50" s="20" t="s">
        <v>17</v>
      </c>
      <c r="F50" s="20">
        <v>9</v>
      </c>
      <c r="G50" s="22">
        <v>294.71</v>
      </c>
      <c r="H50" s="23">
        <f t="shared" si="0"/>
        <v>2652.39</v>
      </c>
      <c r="I50" s="18" t="s">
        <v>15</v>
      </c>
      <c r="J50" s="23" t="s">
        <v>18</v>
      </c>
      <c r="K50" s="29" t="s">
        <v>19</v>
      </c>
      <c r="L50" s="30" t="str">
        <f>VLOOKUP(G50,Intervalos!$B$3:$C$8,2,TRUE)</f>
        <v>0,10%</v>
      </c>
    </row>
    <row r="51" s="6" customFormat="1" ht="11.25" spans="1:12">
      <c r="A51" s="24">
        <v>10</v>
      </c>
      <c r="B51" s="19">
        <v>46</v>
      </c>
      <c r="C51" s="20" t="s">
        <v>68</v>
      </c>
      <c r="D51" s="21">
        <v>409371</v>
      </c>
      <c r="E51" s="20" t="s">
        <v>17</v>
      </c>
      <c r="F51" s="20">
        <v>54</v>
      </c>
      <c r="G51" s="22">
        <v>13.56</v>
      </c>
      <c r="H51" s="23">
        <f t="shared" si="0"/>
        <v>732.24</v>
      </c>
      <c r="I51" s="32">
        <f>SUM(H51:H52)</f>
        <v>1867.44</v>
      </c>
      <c r="J51" s="23" t="s">
        <v>18</v>
      </c>
      <c r="K51" s="29" t="s">
        <v>19</v>
      </c>
      <c r="L51" s="30">
        <f>VLOOKUP(G51,Intervalos!$B$3:$C$8,2,TRUE)</f>
        <v>0.03</v>
      </c>
    </row>
    <row r="52" s="6" customFormat="1" ht="11.25" spans="1:12">
      <c r="A52" s="25"/>
      <c r="B52" s="19">
        <v>47</v>
      </c>
      <c r="C52" s="20" t="s">
        <v>69</v>
      </c>
      <c r="D52" s="21">
        <v>409370</v>
      </c>
      <c r="E52" s="20" t="s">
        <v>17</v>
      </c>
      <c r="F52" s="20">
        <v>43</v>
      </c>
      <c r="G52" s="22">
        <v>26.4</v>
      </c>
      <c r="H52" s="23">
        <f t="shared" si="0"/>
        <v>1135.2</v>
      </c>
      <c r="I52" s="33"/>
      <c r="J52" s="23" t="s">
        <v>18</v>
      </c>
      <c r="K52" s="29" t="s">
        <v>19</v>
      </c>
      <c r="L52" s="30">
        <f>VLOOKUP(G52,Intervalos!$B$3:$C$8,2,TRUE)</f>
        <v>0.05</v>
      </c>
    </row>
    <row r="53" s="6" customFormat="1" ht="11.25" spans="1:12">
      <c r="A53" s="24">
        <v>11</v>
      </c>
      <c r="B53" s="19">
        <v>48</v>
      </c>
      <c r="C53" s="20" t="s">
        <v>70</v>
      </c>
      <c r="D53" s="21">
        <v>440643</v>
      </c>
      <c r="E53" s="20" t="s">
        <v>17</v>
      </c>
      <c r="F53" s="20">
        <v>78</v>
      </c>
      <c r="G53" s="22">
        <v>33.7</v>
      </c>
      <c r="H53" s="23">
        <f t="shared" si="0"/>
        <v>2628.6</v>
      </c>
      <c r="I53" s="32">
        <f>SUM(H53:H54)</f>
        <v>2973</v>
      </c>
      <c r="J53" s="23" t="s">
        <v>18</v>
      </c>
      <c r="K53" s="29" t="s">
        <v>19</v>
      </c>
      <c r="L53" s="30">
        <f>VLOOKUP(G53,Intervalos!$B$3:$C$8,2,TRUE)</f>
        <v>0.05</v>
      </c>
    </row>
    <row r="54" s="6" customFormat="1" ht="22.5" spans="1:12">
      <c r="A54" s="25"/>
      <c r="B54" s="19">
        <v>49</v>
      </c>
      <c r="C54" s="20" t="s">
        <v>71</v>
      </c>
      <c r="D54" s="21">
        <v>409375</v>
      </c>
      <c r="E54" s="20" t="s">
        <v>17</v>
      </c>
      <c r="F54" s="20">
        <v>15</v>
      </c>
      <c r="G54" s="22">
        <v>22.96</v>
      </c>
      <c r="H54" s="23">
        <f t="shared" si="0"/>
        <v>344.4</v>
      </c>
      <c r="I54" s="33"/>
      <c r="J54" s="23" t="s">
        <v>18</v>
      </c>
      <c r="K54" s="29" t="s">
        <v>19</v>
      </c>
      <c r="L54" s="30">
        <f>VLOOKUP(G54,Intervalos!$B$3:$C$8,2,TRUE)</f>
        <v>0.05</v>
      </c>
    </row>
    <row r="55" s="6" customFormat="1" ht="22.5" spans="1:12">
      <c r="A55" s="18" t="s">
        <v>15</v>
      </c>
      <c r="B55" s="19">
        <v>50</v>
      </c>
      <c r="C55" s="20" t="s">
        <v>72</v>
      </c>
      <c r="D55" s="21">
        <v>409383</v>
      </c>
      <c r="E55" s="20" t="s">
        <v>17</v>
      </c>
      <c r="F55" s="20">
        <v>38</v>
      </c>
      <c r="G55" s="22">
        <v>20.99</v>
      </c>
      <c r="H55" s="23">
        <f t="shared" si="0"/>
        <v>797.62</v>
      </c>
      <c r="I55" s="23" t="s">
        <v>15</v>
      </c>
      <c r="J55" s="23" t="s">
        <v>18</v>
      </c>
      <c r="K55" s="29" t="s">
        <v>19</v>
      </c>
      <c r="L55" s="30">
        <f>VLOOKUP(G55,Intervalos!$B$3:$C$8,2,TRUE)</f>
        <v>0.05</v>
      </c>
    </row>
    <row r="56" s="6" customFormat="1" ht="22.5" spans="1:12">
      <c r="A56" s="18" t="s">
        <v>73</v>
      </c>
      <c r="B56" s="19">
        <v>51</v>
      </c>
      <c r="C56" s="20" t="s">
        <v>74</v>
      </c>
      <c r="D56" s="21">
        <v>433970</v>
      </c>
      <c r="E56" s="20" t="s">
        <v>17</v>
      </c>
      <c r="F56" s="20">
        <v>123</v>
      </c>
      <c r="G56" s="22">
        <v>24.65</v>
      </c>
      <c r="H56" s="23">
        <f t="shared" si="0"/>
        <v>3031.95</v>
      </c>
      <c r="I56" s="23" t="s">
        <v>15</v>
      </c>
      <c r="J56" s="23" t="s">
        <v>18</v>
      </c>
      <c r="K56" s="29" t="s">
        <v>19</v>
      </c>
      <c r="L56" s="30">
        <f>VLOOKUP(G56,Intervalos!$B$3:$C$8,2,TRUE)</f>
        <v>0.05</v>
      </c>
    </row>
    <row r="57" s="7" customFormat="1" ht="67.5" spans="1:12">
      <c r="A57" s="27" t="s">
        <v>15</v>
      </c>
      <c r="B57" s="19">
        <v>52</v>
      </c>
      <c r="C57" s="20" t="s">
        <v>75</v>
      </c>
      <c r="D57" s="21">
        <v>428733</v>
      </c>
      <c r="E57" s="20" t="s">
        <v>17</v>
      </c>
      <c r="F57" s="20">
        <v>13</v>
      </c>
      <c r="G57" s="22">
        <v>20.5</v>
      </c>
      <c r="H57" s="28">
        <f t="shared" si="0"/>
        <v>266.5</v>
      </c>
      <c r="I57" s="28" t="s">
        <v>15</v>
      </c>
      <c r="J57" s="28" t="s">
        <v>18</v>
      </c>
      <c r="K57" s="34" t="s">
        <v>19</v>
      </c>
      <c r="L57" s="35">
        <f>VLOOKUP(G57,Intervalos!$B$3:$C$8,2,TRUE)</f>
        <v>0.05</v>
      </c>
    </row>
    <row r="58" s="6" customFormat="1" ht="22.5" spans="1:12">
      <c r="A58" s="24">
        <v>12</v>
      </c>
      <c r="B58" s="19">
        <v>53</v>
      </c>
      <c r="C58" s="20" t="s">
        <v>76</v>
      </c>
      <c r="D58" s="21">
        <v>420131</v>
      </c>
      <c r="E58" s="20" t="s">
        <v>17</v>
      </c>
      <c r="F58" s="20">
        <v>13</v>
      </c>
      <c r="G58" s="22">
        <v>20.27</v>
      </c>
      <c r="H58" s="23">
        <f t="shared" si="0"/>
        <v>263.51</v>
      </c>
      <c r="I58" s="32">
        <f>SUM(H58:H59)</f>
        <v>1398.57</v>
      </c>
      <c r="J58" s="23" t="s">
        <v>18</v>
      </c>
      <c r="K58" s="29" t="s">
        <v>19</v>
      </c>
      <c r="L58" s="30">
        <f>VLOOKUP(G58,Intervalos!$B$3:$C$8,2,TRUE)</f>
        <v>0.05</v>
      </c>
    </row>
    <row r="59" s="6" customFormat="1" ht="22.5" spans="1:12">
      <c r="A59" s="25"/>
      <c r="B59" s="19">
        <v>54</v>
      </c>
      <c r="C59" s="20" t="s">
        <v>77</v>
      </c>
      <c r="D59" s="21">
        <v>420833</v>
      </c>
      <c r="E59" s="20" t="s">
        <v>17</v>
      </c>
      <c r="F59" s="20">
        <v>19</v>
      </c>
      <c r="G59" s="22">
        <v>59.74</v>
      </c>
      <c r="H59" s="23">
        <f t="shared" si="0"/>
        <v>1135.06</v>
      </c>
      <c r="I59" s="33"/>
      <c r="J59" s="23" t="s">
        <v>18</v>
      </c>
      <c r="K59" s="29" t="s">
        <v>19</v>
      </c>
      <c r="L59" s="30">
        <f>VLOOKUP(G59,Intervalos!$B$3:$C$8,2,TRUE)</f>
        <v>0.1</v>
      </c>
    </row>
    <row r="60" s="6" customFormat="1" ht="11.25" spans="1:12">
      <c r="A60" s="18" t="s">
        <v>15</v>
      </c>
      <c r="B60" s="19">
        <v>55</v>
      </c>
      <c r="C60" s="20" t="s">
        <v>78</v>
      </c>
      <c r="D60" s="21">
        <v>272254</v>
      </c>
      <c r="E60" s="20" t="s">
        <v>17</v>
      </c>
      <c r="F60" s="20">
        <v>110</v>
      </c>
      <c r="G60" s="22">
        <v>6.81</v>
      </c>
      <c r="H60" s="23">
        <f t="shared" si="0"/>
        <v>749.1</v>
      </c>
      <c r="I60" s="23" t="s">
        <v>15</v>
      </c>
      <c r="J60" s="23" t="s">
        <v>18</v>
      </c>
      <c r="K60" s="29" t="s">
        <v>19</v>
      </c>
      <c r="L60" s="30">
        <f>VLOOKUP(G60,Intervalos!$B$3:$C$8,2,TRUE)</f>
        <v>0.02</v>
      </c>
    </row>
    <row r="61" s="6" customFormat="1" ht="33.75" spans="1:12">
      <c r="A61" s="24">
        <v>13</v>
      </c>
      <c r="B61" s="19">
        <v>56</v>
      </c>
      <c r="C61" s="20" t="s">
        <v>79</v>
      </c>
      <c r="D61" s="21">
        <v>409459</v>
      </c>
      <c r="E61" s="20" t="s">
        <v>17</v>
      </c>
      <c r="F61" s="20">
        <v>19</v>
      </c>
      <c r="G61" s="22">
        <v>8</v>
      </c>
      <c r="H61" s="23">
        <f t="shared" si="0"/>
        <v>152</v>
      </c>
      <c r="I61" s="32">
        <f>SUM(H61:H62)</f>
        <v>283.04</v>
      </c>
      <c r="J61" s="23" t="s">
        <v>18</v>
      </c>
      <c r="K61" s="29" t="s">
        <v>19</v>
      </c>
      <c r="L61" s="30">
        <f>VLOOKUP(G61,Intervalos!$B$3:$C$8,2,TRUE)</f>
        <v>0.02</v>
      </c>
    </row>
    <row r="62" s="6" customFormat="1" ht="33.75" spans="1:12">
      <c r="A62" s="25"/>
      <c r="B62" s="19">
        <v>57</v>
      </c>
      <c r="C62" s="20" t="s">
        <v>80</v>
      </c>
      <c r="D62" s="21">
        <v>409462</v>
      </c>
      <c r="E62" s="20" t="s">
        <v>17</v>
      </c>
      <c r="F62" s="20">
        <v>13</v>
      </c>
      <c r="G62" s="22">
        <v>10.08</v>
      </c>
      <c r="H62" s="23">
        <f t="shared" si="0"/>
        <v>131.04</v>
      </c>
      <c r="I62" s="33"/>
      <c r="J62" s="23" t="s">
        <v>18</v>
      </c>
      <c r="K62" s="29" t="s">
        <v>19</v>
      </c>
      <c r="L62" s="30">
        <f>VLOOKUP(G62,Intervalos!$B$3:$C$8,2,TRUE)</f>
        <v>0.03</v>
      </c>
    </row>
    <row r="63" s="6" customFormat="1" ht="33.75" spans="1:12">
      <c r="A63" s="24">
        <v>14</v>
      </c>
      <c r="B63" s="19">
        <v>58</v>
      </c>
      <c r="C63" s="20" t="s">
        <v>81</v>
      </c>
      <c r="D63" s="21">
        <v>409462</v>
      </c>
      <c r="E63" s="20" t="s">
        <v>17</v>
      </c>
      <c r="F63" s="20">
        <v>250</v>
      </c>
      <c r="G63" s="22">
        <v>12.93</v>
      </c>
      <c r="H63" s="23">
        <f t="shared" ref="H63:H116" si="1">F63*G63</f>
        <v>3232.5</v>
      </c>
      <c r="I63" s="32">
        <f>SUM(H63:H66)</f>
        <v>10038.21</v>
      </c>
      <c r="J63" s="23" t="s">
        <v>18</v>
      </c>
      <c r="K63" s="29" t="s">
        <v>19</v>
      </c>
      <c r="L63" s="30">
        <f>VLOOKUP(G63,Intervalos!$B$3:$C$8,2,TRUE)</f>
        <v>0.03</v>
      </c>
    </row>
    <row r="64" s="8" customFormat="1" ht="33.75" spans="1:12">
      <c r="A64" s="26"/>
      <c r="B64" s="19">
        <v>59</v>
      </c>
      <c r="C64" s="20" t="s">
        <v>82</v>
      </c>
      <c r="D64" s="21">
        <v>409461</v>
      </c>
      <c r="E64" s="20" t="s">
        <v>17</v>
      </c>
      <c r="F64" s="20">
        <v>294</v>
      </c>
      <c r="G64" s="22">
        <v>6.24</v>
      </c>
      <c r="H64" s="23">
        <f t="shared" si="1"/>
        <v>1834.56</v>
      </c>
      <c r="I64" s="36"/>
      <c r="J64" s="23" t="s">
        <v>18</v>
      </c>
      <c r="K64" s="29" t="s">
        <v>19</v>
      </c>
      <c r="L64" s="30">
        <f>VLOOKUP(G64,Intervalos!$B$3:$C$8,2,TRUE)</f>
        <v>0.02</v>
      </c>
    </row>
    <row r="65" s="8" customFormat="1" ht="33.75" spans="1:12">
      <c r="A65" s="26"/>
      <c r="B65" s="19">
        <v>60</v>
      </c>
      <c r="C65" s="20" t="s">
        <v>83</v>
      </c>
      <c r="D65" s="21">
        <v>409459</v>
      </c>
      <c r="E65" s="20" t="s">
        <v>17</v>
      </c>
      <c r="F65" s="20">
        <v>294</v>
      </c>
      <c r="G65" s="22">
        <v>7.65</v>
      </c>
      <c r="H65" s="23">
        <f t="shared" si="1"/>
        <v>2249.1</v>
      </c>
      <c r="I65" s="36"/>
      <c r="J65" s="23" t="s">
        <v>18</v>
      </c>
      <c r="K65" s="29" t="s">
        <v>19</v>
      </c>
      <c r="L65" s="30">
        <f>VLOOKUP(G65,Intervalos!$B$3:$C$8,2,TRUE)</f>
        <v>0.02</v>
      </c>
    </row>
    <row r="66" s="8" customFormat="1" ht="33.75" spans="1:12">
      <c r="A66" s="25"/>
      <c r="B66" s="19">
        <v>61</v>
      </c>
      <c r="C66" s="20" t="s">
        <v>84</v>
      </c>
      <c r="D66" s="21">
        <v>409460</v>
      </c>
      <c r="E66" s="20" t="s">
        <v>17</v>
      </c>
      <c r="F66" s="20">
        <v>263</v>
      </c>
      <c r="G66" s="22">
        <v>10.35</v>
      </c>
      <c r="H66" s="23">
        <f t="shared" si="1"/>
        <v>2722.05</v>
      </c>
      <c r="I66" s="33"/>
      <c r="J66" s="23" t="s">
        <v>18</v>
      </c>
      <c r="K66" s="29" t="s">
        <v>19</v>
      </c>
      <c r="L66" s="30">
        <f>VLOOKUP(G66,Intervalos!$B$3:$C$8,2,TRUE)</f>
        <v>0.03</v>
      </c>
    </row>
    <row r="67" s="6" customFormat="1" ht="11.25" spans="1:12">
      <c r="A67" s="18" t="s">
        <v>15</v>
      </c>
      <c r="B67" s="19">
        <v>62</v>
      </c>
      <c r="C67" s="20" t="s">
        <v>85</v>
      </c>
      <c r="D67" s="21">
        <v>437761</v>
      </c>
      <c r="E67" s="20" t="s">
        <v>17</v>
      </c>
      <c r="F67" s="20">
        <v>7</v>
      </c>
      <c r="G67" s="22">
        <v>234.83</v>
      </c>
      <c r="H67" s="23">
        <f t="shared" si="1"/>
        <v>1643.81</v>
      </c>
      <c r="I67" s="23" t="s">
        <v>15</v>
      </c>
      <c r="J67" s="23" t="s">
        <v>18</v>
      </c>
      <c r="K67" s="29" t="s">
        <v>19</v>
      </c>
      <c r="L67" s="30" t="str">
        <f>VLOOKUP(G67,Intervalos!$B$3:$C$8,2,TRUE)</f>
        <v>0,10%</v>
      </c>
    </row>
    <row r="68" s="6" customFormat="1" ht="22.5" spans="1:12">
      <c r="A68" s="18" t="s">
        <v>15</v>
      </c>
      <c r="B68" s="19">
        <v>63</v>
      </c>
      <c r="C68" s="20" t="s">
        <v>86</v>
      </c>
      <c r="D68" s="21">
        <v>470778</v>
      </c>
      <c r="E68" s="20" t="s">
        <v>17</v>
      </c>
      <c r="F68" s="20">
        <v>8</v>
      </c>
      <c r="G68" s="22">
        <v>74.04</v>
      </c>
      <c r="H68" s="23">
        <f t="shared" si="1"/>
        <v>592.32</v>
      </c>
      <c r="I68" s="23" t="s">
        <v>15</v>
      </c>
      <c r="J68" s="23" t="s">
        <v>18</v>
      </c>
      <c r="K68" s="29" t="s">
        <v>19</v>
      </c>
      <c r="L68" s="30">
        <f>VLOOKUP(G68,Intervalos!$B$3:$C$8,2,TRUE)</f>
        <v>0.1</v>
      </c>
    </row>
    <row r="69" s="6" customFormat="1" ht="33.75" spans="1:14">
      <c r="A69" s="18" t="s">
        <v>15</v>
      </c>
      <c r="B69" s="19">
        <v>64</v>
      </c>
      <c r="C69" s="20" t="s">
        <v>87</v>
      </c>
      <c r="D69" s="21">
        <v>470778</v>
      </c>
      <c r="E69" s="20" t="s">
        <v>17</v>
      </c>
      <c r="F69" s="20">
        <v>13</v>
      </c>
      <c r="G69" s="22">
        <v>95.03</v>
      </c>
      <c r="H69" s="23">
        <f t="shared" si="1"/>
        <v>1235.39</v>
      </c>
      <c r="I69" s="23" t="s">
        <v>15</v>
      </c>
      <c r="J69" s="23" t="s">
        <v>18</v>
      </c>
      <c r="K69" s="29" t="s">
        <v>19</v>
      </c>
      <c r="L69" s="30">
        <f>VLOOKUP(G69,Intervalos!$B$3:$C$8,2,TRUE)</f>
        <v>0.1</v>
      </c>
      <c r="M69" s="38"/>
      <c r="N69" s="31"/>
    </row>
    <row r="70" s="6" customFormat="1" ht="22.5" spans="1:12">
      <c r="A70" s="18" t="s">
        <v>15</v>
      </c>
      <c r="B70" s="19">
        <v>65</v>
      </c>
      <c r="C70" s="20" t="s">
        <v>88</v>
      </c>
      <c r="D70" s="21">
        <v>408958</v>
      </c>
      <c r="E70" s="20" t="s">
        <v>17</v>
      </c>
      <c r="F70" s="20">
        <v>8</v>
      </c>
      <c r="G70" s="22">
        <v>47.5</v>
      </c>
      <c r="H70" s="23">
        <f t="shared" si="1"/>
        <v>380</v>
      </c>
      <c r="I70" s="23" t="s">
        <v>15</v>
      </c>
      <c r="J70" s="23" t="s">
        <v>18</v>
      </c>
      <c r="K70" s="29" t="s">
        <v>19</v>
      </c>
      <c r="L70" s="30">
        <f>VLOOKUP(G70,Intervalos!$B$3:$C$8,2,TRUE)</f>
        <v>0.05</v>
      </c>
    </row>
    <row r="71" s="6" customFormat="1" ht="22.5" spans="1:12">
      <c r="A71" s="18" t="s">
        <v>15</v>
      </c>
      <c r="B71" s="19">
        <v>66</v>
      </c>
      <c r="C71" s="20" t="s">
        <v>89</v>
      </c>
      <c r="D71" s="21">
        <v>428623</v>
      </c>
      <c r="E71" s="20" t="s">
        <v>17</v>
      </c>
      <c r="F71" s="20">
        <v>8</v>
      </c>
      <c r="G71" s="22">
        <v>41.13</v>
      </c>
      <c r="H71" s="23">
        <f t="shared" si="1"/>
        <v>329.04</v>
      </c>
      <c r="I71" s="23" t="s">
        <v>15</v>
      </c>
      <c r="J71" s="23" t="s">
        <v>18</v>
      </c>
      <c r="K71" s="29" t="s">
        <v>19</v>
      </c>
      <c r="L71" s="30">
        <f>VLOOKUP(G71,Intervalos!$B$3:$C$8,2,TRUE)</f>
        <v>0.05</v>
      </c>
    </row>
    <row r="72" s="6" customFormat="1" ht="56.25" spans="1:12">
      <c r="A72" s="24">
        <v>15</v>
      </c>
      <c r="B72" s="19">
        <v>67</v>
      </c>
      <c r="C72" s="20" t="s">
        <v>90</v>
      </c>
      <c r="D72" s="21">
        <v>433643</v>
      </c>
      <c r="E72" s="20" t="s">
        <v>17</v>
      </c>
      <c r="F72" s="20">
        <v>50</v>
      </c>
      <c r="G72" s="22">
        <v>237.53</v>
      </c>
      <c r="H72" s="23">
        <f t="shared" si="1"/>
        <v>11876.5</v>
      </c>
      <c r="I72" s="32">
        <f>SUM(H72:H75)</f>
        <v>55316.68</v>
      </c>
      <c r="J72" s="23" t="s">
        <v>18</v>
      </c>
      <c r="K72" s="29" t="s">
        <v>19</v>
      </c>
      <c r="L72" s="30" t="str">
        <f>VLOOKUP(G72,Intervalos!$B$3:$C$8,2,TRUE)</f>
        <v>0,10%</v>
      </c>
    </row>
    <row r="73" s="6" customFormat="1" ht="56.25" spans="1:12">
      <c r="A73" s="26"/>
      <c r="B73" s="19">
        <v>68</v>
      </c>
      <c r="C73" s="20" t="s">
        <v>91</v>
      </c>
      <c r="D73" s="21">
        <v>416314</v>
      </c>
      <c r="E73" s="20" t="s">
        <v>17</v>
      </c>
      <c r="F73" s="20">
        <v>47</v>
      </c>
      <c r="G73" s="22">
        <v>430.58</v>
      </c>
      <c r="H73" s="23">
        <f t="shared" si="1"/>
        <v>20237.26</v>
      </c>
      <c r="I73" s="36"/>
      <c r="J73" s="23" t="s">
        <v>18</v>
      </c>
      <c r="K73" s="29" t="s">
        <v>19</v>
      </c>
      <c r="L73" s="30" t="str">
        <f>VLOOKUP(G73,Intervalos!$B$3:$C$8,2,TRUE)</f>
        <v>0,10%</v>
      </c>
    </row>
    <row r="74" s="6" customFormat="1" ht="56.25" spans="1:12">
      <c r="A74" s="26"/>
      <c r="B74" s="19">
        <v>69</v>
      </c>
      <c r="C74" s="20" t="s">
        <v>92</v>
      </c>
      <c r="D74" s="21">
        <v>416313</v>
      </c>
      <c r="E74" s="20" t="s">
        <v>17</v>
      </c>
      <c r="F74" s="20">
        <v>19</v>
      </c>
      <c r="G74" s="22">
        <v>435.68</v>
      </c>
      <c r="H74" s="23">
        <f t="shared" si="1"/>
        <v>8277.92</v>
      </c>
      <c r="I74" s="36"/>
      <c r="J74" s="23" t="s">
        <v>18</v>
      </c>
      <c r="K74" s="29" t="s">
        <v>19</v>
      </c>
      <c r="L74" s="30" t="str">
        <f>VLOOKUP(G74,Intervalos!$B$3:$C$8,2,TRUE)</f>
        <v>0,10%</v>
      </c>
    </row>
    <row r="75" s="6" customFormat="1" ht="56.25" spans="1:12">
      <c r="A75" s="25"/>
      <c r="B75" s="19">
        <v>70</v>
      </c>
      <c r="C75" s="20" t="s">
        <v>93</v>
      </c>
      <c r="D75" s="21">
        <v>454365</v>
      </c>
      <c r="E75" s="20" t="s">
        <v>17</v>
      </c>
      <c r="F75" s="20">
        <v>15</v>
      </c>
      <c r="G75" s="22">
        <v>995</v>
      </c>
      <c r="H75" s="23">
        <f t="shared" si="1"/>
        <v>14925</v>
      </c>
      <c r="I75" s="33"/>
      <c r="J75" s="23" t="s">
        <v>18</v>
      </c>
      <c r="K75" s="29" t="s">
        <v>19</v>
      </c>
      <c r="L75" s="30" t="str">
        <f>VLOOKUP(G75,Intervalos!$B$3:$C$8,2,TRUE)</f>
        <v>0,10%</v>
      </c>
    </row>
    <row r="76" s="6" customFormat="1" ht="67.5" spans="1:12">
      <c r="A76" s="18" t="s">
        <v>15</v>
      </c>
      <c r="B76" s="19">
        <v>71</v>
      </c>
      <c r="C76" s="20" t="s">
        <v>94</v>
      </c>
      <c r="D76" s="21">
        <v>408628</v>
      </c>
      <c r="E76" s="20" t="s">
        <v>17</v>
      </c>
      <c r="F76" s="20">
        <v>250</v>
      </c>
      <c r="G76" s="22">
        <v>399</v>
      </c>
      <c r="H76" s="23">
        <f t="shared" si="1"/>
        <v>99750</v>
      </c>
      <c r="I76" s="23" t="s">
        <v>15</v>
      </c>
      <c r="J76" s="23" t="s">
        <v>95</v>
      </c>
      <c r="K76" s="29" t="s">
        <v>19</v>
      </c>
      <c r="L76" s="30" t="str">
        <f>VLOOKUP(G76,Intervalos!$B$3:$C$8,2,TRUE)</f>
        <v>0,10%</v>
      </c>
    </row>
    <row r="77" s="6" customFormat="1" ht="56.25" spans="1:12">
      <c r="A77" s="18" t="s">
        <v>15</v>
      </c>
      <c r="B77" s="19">
        <v>72</v>
      </c>
      <c r="C77" s="20" t="s">
        <v>96</v>
      </c>
      <c r="D77" s="21">
        <v>410352</v>
      </c>
      <c r="E77" s="20" t="s">
        <v>97</v>
      </c>
      <c r="F77" s="20">
        <v>147</v>
      </c>
      <c r="G77" s="22">
        <v>178.56</v>
      </c>
      <c r="H77" s="23">
        <f t="shared" si="1"/>
        <v>26248.32</v>
      </c>
      <c r="I77" s="23" t="s">
        <v>15</v>
      </c>
      <c r="J77" s="23" t="s">
        <v>18</v>
      </c>
      <c r="K77" s="29" t="s">
        <v>19</v>
      </c>
      <c r="L77" s="30" t="str">
        <f>VLOOKUP(G77,Intervalos!$B$3:$C$8,2,TRUE)</f>
        <v>0,10%</v>
      </c>
    </row>
    <row r="78" s="6" customFormat="1" ht="33.75" spans="1:12">
      <c r="A78" s="24">
        <v>16</v>
      </c>
      <c r="B78" s="19">
        <v>73</v>
      </c>
      <c r="C78" s="20" t="s">
        <v>98</v>
      </c>
      <c r="D78" s="21">
        <v>413145</v>
      </c>
      <c r="E78" s="20" t="s">
        <v>99</v>
      </c>
      <c r="F78" s="20">
        <v>25</v>
      </c>
      <c r="G78" s="22">
        <v>139.91</v>
      </c>
      <c r="H78" s="23">
        <f t="shared" si="1"/>
        <v>3497.75</v>
      </c>
      <c r="I78" s="32">
        <f>SUM(H78:H79)</f>
        <v>6450.77</v>
      </c>
      <c r="J78" s="23" t="s">
        <v>18</v>
      </c>
      <c r="K78" s="29" t="s">
        <v>19</v>
      </c>
      <c r="L78" s="30" t="str">
        <f>VLOOKUP(G78,Intervalos!$B$3:$C$8,2,TRUE)</f>
        <v>0,10%</v>
      </c>
    </row>
    <row r="79" s="6" customFormat="1" ht="45" spans="1:12">
      <c r="A79" s="25"/>
      <c r="B79" s="19">
        <v>74</v>
      </c>
      <c r="C79" s="20" t="s">
        <v>100</v>
      </c>
      <c r="D79" s="21">
        <v>420861</v>
      </c>
      <c r="E79" s="20" t="s">
        <v>97</v>
      </c>
      <c r="F79" s="20">
        <v>7</v>
      </c>
      <c r="G79" s="22">
        <v>421.86</v>
      </c>
      <c r="H79" s="23">
        <f t="shared" si="1"/>
        <v>2953.02</v>
      </c>
      <c r="I79" s="33"/>
      <c r="J79" s="23" t="s">
        <v>18</v>
      </c>
      <c r="K79" s="29" t="s">
        <v>19</v>
      </c>
      <c r="L79" s="30" t="str">
        <f>VLOOKUP(G79,Intervalos!$B$3:$C$8,2,TRUE)</f>
        <v>0,10%</v>
      </c>
    </row>
    <row r="80" s="6" customFormat="1" ht="33.75" spans="1:12">
      <c r="A80" s="18" t="s">
        <v>15</v>
      </c>
      <c r="B80" s="19">
        <v>75</v>
      </c>
      <c r="C80" s="20" t="s">
        <v>101</v>
      </c>
      <c r="D80" s="21">
        <v>408179</v>
      </c>
      <c r="E80" s="20" t="s">
        <v>99</v>
      </c>
      <c r="F80" s="20">
        <v>8</v>
      </c>
      <c r="G80" s="22">
        <v>145.79</v>
      </c>
      <c r="H80" s="23">
        <f t="shared" si="1"/>
        <v>1166.32</v>
      </c>
      <c r="I80" s="23" t="s">
        <v>15</v>
      </c>
      <c r="J80" s="23" t="s">
        <v>18</v>
      </c>
      <c r="K80" s="29" t="s">
        <v>19</v>
      </c>
      <c r="L80" s="30" t="str">
        <f>VLOOKUP(G80,Intervalos!$B$3:$C$8,2,TRUE)</f>
        <v>0,10%</v>
      </c>
    </row>
    <row r="81" s="6" customFormat="1" ht="22.5" spans="1:12">
      <c r="A81" s="18" t="s">
        <v>15</v>
      </c>
      <c r="B81" s="19">
        <v>76</v>
      </c>
      <c r="C81" s="20" t="s">
        <v>102</v>
      </c>
      <c r="D81" s="21">
        <v>479295</v>
      </c>
      <c r="E81" s="20" t="s">
        <v>17</v>
      </c>
      <c r="F81" s="20">
        <v>4</v>
      </c>
      <c r="G81" s="22">
        <v>35.84</v>
      </c>
      <c r="H81" s="23">
        <f t="shared" si="1"/>
        <v>143.36</v>
      </c>
      <c r="I81" s="23" t="s">
        <v>15</v>
      </c>
      <c r="J81" s="23" t="s">
        <v>18</v>
      </c>
      <c r="K81" s="29" t="s">
        <v>19</v>
      </c>
      <c r="L81" s="30">
        <f>VLOOKUP(G81,Intervalos!$B$3:$C$8,2,TRUE)</f>
        <v>0.05</v>
      </c>
    </row>
    <row r="82" s="8" customFormat="1" ht="33.75" spans="1:12">
      <c r="A82" s="18" t="s">
        <v>15</v>
      </c>
      <c r="B82" s="19">
        <v>77</v>
      </c>
      <c r="C82" s="20" t="s">
        <v>103</v>
      </c>
      <c r="D82" s="21">
        <v>471317</v>
      </c>
      <c r="E82" s="20" t="s">
        <v>17</v>
      </c>
      <c r="F82" s="20">
        <v>19</v>
      </c>
      <c r="G82" s="22">
        <v>60</v>
      </c>
      <c r="H82" s="23">
        <f t="shared" si="1"/>
        <v>1140</v>
      </c>
      <c r="I82" s="23" t="s">
        <v>15</v>
      </c>
      <c r="J82" s="23" t="s">
        <v>18</v>
      </c>
      <c r="K82" s="29" t="s">
        <v>19</v>
      </c>
      <c r="L82" s="30">
        <f>VLOOKUP(G82,Intervalos!$B$3:$C$8,2,TRUE)</f>
        <v>0.1</v>
      </c>
    </row>
    <row r="83" s="6" customFormat="1" ht="45" spans="1:13">
      <c r="A83" s="24">
        <v>17</v>
      </c>
      <c r="B83" s="19">
        <v>78</v>
      </c>
      <c r="C83" s="20" t="s">
        <v>104</v>
      </c>
      <c r="D83" s="21">
        <v>426234</v>
      </c>
      <c r="E83" s="20" t="s">
        <v>17</v>
      </c>
      <c r="F83" s="20">
        <v>13</v>
      </c>
      <c r="G83" s="22">
        <v>64.2</v>
      </c>
      <c r="H83" s="23">
        <f t="shared" si="1"/>
        <v>834.6</v>
      </c>
      <c r="I83" s="32">
        <f>SUM(H83:H84)</f>
        <v>1894.1</v>
      </c>
      <c r="J83" s="32" t="s">
        <v>18</v>
      </c>
      <c r="K83" s="29" t="s">
        <v>19</v>
      </c>
      <c r="L83" s="30">
        <f>VLOOKUP(G83,Intervalos!$B$3:$C$8,2,TRUE)</f>
        <v>0.1</v>
      </c>
      <c r="M83" s="31"/>
    </row>
    <row r="84" s="6" customFormat="1" ht="45" spans="1:13">
      <c r="A84" s="25"/>
      <c r="B84" s="19">
        <v>79</v>
      </c>
      <c r="C84" s="20" t="s">
        <v>105</v>
      </c>
      <c r="D84" s="21">
        <v>410719</v>
      </c>
      <c r="E84" s="20" t="s">
        <v>17</v>
      </c>
      <c r="F84" s="20">
        <v>13</v>
      </c>
      <c r="G84" s="22">
        <v>81.5</v>
      </c>
      <c r="H84" s="23">
        <f t="shared" si="1"/>
        <v>1059.5</v>
      </c>
      <c r="I84" s="33"/>
      <c r="J84" s="33"/>
      <c r="K84" s="29" t="s">
        <v>19</v>
      </c>
      <c r="L84" s="30">
        <f>VLOOKUP(G84,Intervalos!$B$3:$C$8,2,TRUE)</f>
        <v>0.1</v>
      </c>
      <c r="M84" s="31"/>
    </row>
    <row r="85" s="6" customFormat="1" ht="33.75" spans="1:12">
      <c r="A85" s="24">
        <v>18</v>
      </c>
      <c r="B85" s="19">
        <v>80</v>
      </c>
      <c r="C85" s="20" t="s">
        <v>106</v>
      </c>
      <c r="D85" s="21">
        <v>467744</v>
      </c>
      <c r="E85" s="20" t="s">
        <v>17</v>
      </c>
      <c r="F85" s="20">
        <v>25</v>
      </c>
      <c r="G85" s="22">
        <v>21.47</v>
      </c>
      <c r="H85" s="23">
        <f t="shared" si="1"/>
        <v>536.75</v>
      </c>
      <c r="I85" s="32">
        <f>SUM(H85:H87)</f>
        <v>2714.93</v>
      </c>
      <c r="J85" s="23" t="s">
        <v>18</v>
      </c>
      <c r="K85" s="29" t="s">
        <v>19</v>
      </c>
      <c r="L85" s="30">
        <f>VLOOKUP(G85,Intervalos!$B$3:$C$8,2,TRUE)</f>
        <v>0.05</v>
      </c>
    </row>
    <row r="86" s="6" customFormat="1" ht="33.75" spans="1:12">
      <c r="A86" s="26"/>
      <c r="B86" s="19">
        <v>81</v>
      </c>
      <c r="C86" s="20" t="s">
        <v>107</v>
      </c>
      <c r="D86" s="21">
        <v>467745</v>
      </c>
      <c r="E86" s="20" t="s">
        <v>17</v>
      </c>
      <c r="F86" s="20">
        <v>65</v>
      </c>
      <c r="G86" s="22">
        <v>17.61</v>
      </c>
      <c r="H86" s="23">
        <f t="shared" si="1"/>
        <v>1144.65</v>
      </c>
      <c r="I86" s="36"/>
      <c r="J86" s="23" t="s">
        <v>18</v>
      </c>
      <c r="K86" s="29" t="s">
        <v>19</v>
      </c>
      <c r="L86" s="30">
        <f>VLOOKUP(G86,Intervalos!$B$3:$C$8,2,TRUE)</f>
        <v>0.03</v>
      </c>
    </row>
    <row r="87" s="6" customFormat="1" ht="22.5" spans="1:12">
      <c r="A87" s="25"/>
      <c r="B87" s="19">
        <v>82</v>
      </c>
      <c r="C87" s="20" t="s">
        <v>108</v>
      </c>
      <c r="D87" s="21">
        <v>422087</v>
      </c>
      <c r="E87" s="20" t="s">
        <v>17</v>
      </c>
      <c r="F87" s="20">
        <v>47</v>
      </c>
      <c r="G87" s="22">
        <v>21.99</v>
      </c>
      <c r="H87" s="23">
        <f t="shared" si="1"/>
        <v>1033.53</v>
      </c>
      <c r="I87" s="33"/>
      <c r="J87" s="23" t="s">
        <v>18</v>
      </c>
      <c r="K87" s="29" t="s">
        <v>19</v>
      </c>
      <c r="L87" s="30">
        <f>VLOOKUP(G87,Intervalos!$B$3:$C$8,2,TRUE)</f>
        <v>0.05</v>
      </c>
    </row>
    <row r="88" s="6" customFormat="1" ht="45" spans="1:12">
      <c r="A88" s="18" t="s">
        <v>15</v>
      </c>
      <c r="B88" s="19">
        <v>83</v>
      </c>
      <c r="C88" s="20" t="s">
        <v>109</v>
      </c>
      <c r="D88" s="21">
        <v>437386</v>
      </c>
      <c r="E88" s="20" t="s">
        <v>17</v>
      </c>
      <c r="F88" s="20">
        <v>8</v>
      </c>
      <c r="G88" s="22">
        <v>18.72</v>
      </c>
      <c r="H88" s="23">
        <f t="shared" si="1"/>
        <v>149.76</v>
      </c>
      <c r="I88" s="23" t="s">
        <v>15</v>
      </c>
      <c r="J88" s="23" t="s">
        <v>18</v>
      </c>
      <c r="K88" s="29" t="s">
        <v>19</v>
      </c>
      <c r="L88" s="30">
        <f>VLOOKUP(G88,Intervalos!$B$3:$C$8,2,TRUE)</f>
        <v>0.03</v>
      </c>
    </row>
    <row r="89" s="8" customFormat="1" ht="22.5" spans="1:12">
      <c r="A89" s="18" t="s">
        <v>15</v>
      </c>
      <c r="B89" s="19">
        <v>84</v>
      </c>
      <c r="C89" s="20" t="s">
        <v>110</v>
      </c>
      <c r="D89" s="21">
        <v>428968</v>
      </c>
      <c r="E89" s="20" t="s">
        <v>17</v>
      </c>
      <c r="F89" s="20">
        <v>14</v>
      </c>
      <c r="G89" s="22">
        <v>66.75</v>
      </c>
      <c r="H89" s="23">
        <f t="shared" si="1"/>
        <v>934.5</v>
      </c>
      <c r="I89" s="23" t="s">
        <v>15</v>
      </c>
      <c r="J89" s="23" t="s">
        <v>18</v>
      </c>
      <c r="K89" s="29" t="s">
        <v>19</v>
      </c>
      <c r="L89" s="30">
        <f>VLOOKUP(G89,Intervalos!$B$3:$C$8,2,TRUE)</f>
        <v>0.1</v>
      </c>
    </row>
    <row r="90" s="6" customFormat="1" ht="22.5" spans="1:12">
      <c r="A90" s="24">
        <v>19</v>
      </c>
      <c r="B90" s="19">
        <v>85</v>
      </c>
      <c r="C90" s="20" t="s">
        <v>111</v>
      </c>
      <c r="D90" s="21">
        <v>410569</v>
      </c>
      <c r="E90" s="20" t="s">
        <v>17</v>
      </c>
      <c r="F90" s="20">
        <v>3132</v>
      </c>
      <c r="G90" s="22">
        <v>0.22</v>
      </c>
      <c r="H90" s="23">
        <f t="shared" si="1"/>
        <v>689.04</v>
      </c>
      <c r="I90" s="32">
        <f>SUM(H90:H91)</f>
        <v>942.21</v>
      </c>
      <c r="J90" s="23" t="s">
        <v>18</v>
      </c>
      <c r="K90" s="29" t="s">
        <v>19</v>
      </c>
      <c r="L90" s="30">
        <f>VLOOKUP(G90,Intervalos!$B$3:$C$8,2,TRUE)</f>
        <v>0.01</v>
      </c>
    </row>
    <row r="91" s="6" customFormat="1" ht="22.5" spans="1:12">
      <c r="A91" s="25"/>
      <c r="B91" s="19">
        <v>86</v>
      </c>
      <c r="C91" s="20" t="s">
        <v>112</v>
      </c>
      <c r="D91" s="21">
        <v>417047</v>
      </c>
      <c r="E91" s="20" t="s">
        <v>17</v>
      </c>
      <c r="F91" s="20">
        <v>2813</v>
      </c>
      <c r="G91" s="22">
        <v>0.09</v>
      </c>
      <c r="H91" s="23">
        <f t="shared" si="1"/>
        <v>253.17</v>
      </c>
      <c r="I91" s="33"/>
      <c r="J91" s="23" t="s">
        <v>18</v>
      </c>
      <c r="K91" s="29" t="s">
        <v>19</v>
      </c>
      <c r="L91" s="30">
        <f>VLOOKUP(G91,Intervalos!$B$3:$C$8,2,TRUE)</f>
        <v>0.01</v>
      </c>
    </row>
    <row r="92" s="6" customFormat="1" ht="22.5" spans="1:12">
      <c r="A92" s="18" t="s">
        <v>15</v>
      </c>
      <c r="B92" s="19">
        <v>87</v>
      </c>
      <c r="C92" s="20" t="s">
        <v>113</v>
      </c>
      <c r="D92" s="21">
        <v>417814</v>
      </c>
      <c r="E92" s="20" t="s">
        <v>17</v>
      </c>
      <c r="F92" s="20">
        <v>3132</v>
      </c>
      <c r="G92" s="22">
        <v>0.31</v>
      </c>
      <c r="H92" s="23">
        <f t="shared" si="1"/>
        <v>970.92</v>
      </c>
      <c r="I92" s="23" t="s">
        <v>15</v>
      </c>
      <c r="J92" s="23" t="s">
        <v>18</v>
      </c>
      <c r="K92" s="29" t="s">
        <v>19</v>
      </c>
      <c r="L92" s="30">
        <f>VLOOKUP(G92,Intervalos!$B$3:$C$8,2,TRUE)</f>
        <v>0.01</v>
      </c>
    </row>
    <row r="93" s="6" customFormat="1" ht="33.75" spans="1:12">
      <c r="A93" s="18" t="s">
        <v>15</v>
      </c>
      <c r="B93" s="19">
        <v>88</v>
      </c>
      <c r="C93" s="20" t="s">
        <v>114</v>
      </c>
      <c r="D93" s="21">
        <v>410533</v>
      </c>
      <c r="E93" s="20" t="s">
        <v>115</v>
      </c>
      <c r="F93" s="20">
        <v>2</v>
      </c>
      <c r="G93" s="22">
        <v>159.17</v>
      </c>
      <c r="H93" s="23">
        <f t="shared" si="1"/>
        <v>318.34</v>
      </c>
      <c r="I93" s="23" t="s">
        <v>15</v>
      </c>
      <c r="J93" s="23" t="s">
        <v>18</v>
      </c>
      <c r="K93" s="29" t="s">
        <v>19</v>
      </c>
      <c r="L93" s="30" t="str">
        <f>VLOOKUP(G93,Intervalos!$B$3:$C$8,2,TRUE)</f>
        <v>0,10%</v>
      </c>
    </row>
    <row r="94" s="6" customFormat="1" ht="22.5" spans="1:12">
      <c r="A94" s="18" t="s">
        <v>15</v>
      </c>
      <c r="B94" s="19">
        <v>89</v>
      </c>
      <c r="C94" s="20" t="s">
        <v>116</v>
      </c>
      <c r="D94" s="21">
        <v>419922</v>
      </c>
      <c r="E94" s="20" t="s">
        <v>17</v>
      </c>
      <c r="F94" s="20">
        <v>107</v>
      </c>
      <c r="G94" s="22">
        <v>10.77</v>
      </c>
      <c r="H94" s="23">
        <f t="shared" si="1"/>
        <v>1152.39</v>
      </c>
      <c r="I94" s="23" t="s">
        <v>15</v>
      </c>
      <c r="J94" s="23" t="s">
        <v>18</v>
      </c>
      <c r="K94" s="29" t="s">
        <v>19</v>
      </c>
      <c r="L94" s="30">
        <f>VLOOKUP(G94,Intervalos!$B$3:$C$8,2,TRUE)</f>
        <v>0.03</v>
      </c>
    </row>
    <row r="95" s="6" customFormat="1" ht="11.25" spans="1:12">
      <c r="A95" s="24">
        <v>20</v>
      </c>
      <c r="B95" s="19">
        <v>90</v>
      </c>
      <c r="C95" s="20" t="s">
        <v>117</v>
      </c>
      <c r="D95" s="21">
        <v>408655</v>
      </c>
      <c r="E95" s="20" t="s">
        <v>17</v>
      </c>
      <c r="F95" s="20">
        <v>14</v>
      </c>
      <c r="G95" s="22">
        <v>28.71</v>
      </c>
      <c r="H95" s="23">
        <f t="shared" si="1"/>
        <v>401.94</v>
      </c>
      <c r="I95" s="32">
        <f>SUM(H95:H97)</f>
        <v>1561.97</v>
      </c>
      <c r="J95" s="23" t="s">
        <v>18</v>
      </c>
      <c r="K95" s="29" t="s">
        <v>19</v>
      </c>
      <c r="L95" s="30">
        <f>VLOOKUP(G95,Intervalos!$B$3:$C$8,2,TRUE)</f>
        <v>0.05</v>
      </c>
    </row>
    <row r="96" s="6" customFormat="1" ht="11.25" spans="1:12">
      <c r="A96" s="26"/>
      <c r="B96" s="19">
        <v>91</v>
      </c>
      <c r="C96" s="20" t="s">
        <v>118</v>
      </c>
      <c r="D96" s="21">
        <v>408656</v>
      </c>
      <c r="E96" s="20" t="s">
        <v>17</v>
      </c>
      <c r="F96" s="20">
        <v>14</v>
      </c>
      <c r="G96" s="22">
        <v>39.39</v>
      </c>
      <c r="H96" s="23">
        <f t="shared" si="1"/>
        <v>551.46</v>
      </c>
      <c r="I96" s="36"/>
      <c r="J96" s="23" t="s">
        <v>18</v>
      </c>
      <c r="K96" s="29" t="s">
        <v>19</v>
      </c>
      <c r="L96" s="30">
        <f>VLOOKUP(G96,Intervalos!$B$3:$C$8,2,TRUE)</f>
        <v>0.05</v>
      </c>
    </row>
    <row r="97" s="6" customFormat="1" ht="11.25" spans="1:12">
      <c r="A97" s="25"/>
      <c r="B97" s="19">
        <v>92</v>
      </c>
      <c r="C97" s="20" t="s">
        <v>119</v>
      </c>
      <c r="D97" s="21">
        <v>408654</v>
      </c>
      <c r="E97" s="20" t="s">
        <v>17</v>
      </c>
      <c r="F97" s="20">
        <v>19</v>
      </c>
      <c r="G97" s="22">
        <v>32.03</v>
      </c>
      <c r="H97" s="23">
        <f t="shared" si="1"/>
        <v>608.57</v>
      </c>
      <c r="I97" s="33"/>
      <c r="J97" s="23" t="s">
        <v>18</v>
      </c>
      <c r="K97" s="29" t="s">
        <v>19</v>
      </c>
      <c r="L97" s="30">
        <f>VLOOKUP(G97,Intervalos!$B$3:$C$8,2,TRUE)</f>
        <v>0.05</v>
      </c>
    </row>
    <row r="98" s="6" customFormat="1" ht="22.5" spans="1:12">
      <c r="A98" s="18" t="s">
        <v>15</v>
      </c>
      <c r="B98" s="19">
        <v>93</v>
      </c>
      <c r="C98" s="20" t="s">
        <v>120</v>
      </c>
      <c r="D98" s="21">
        <v>409534</v>
      </c>
      <c r="E98" s="20" t="s">
        <v>17</v>
      </c>
      <c r="F98" s="20">
        <v>117</v>
      </c>
      <c r="G98" s="22">
        <v>17.8</v>
      </c>
      <c r="H98" s="23">
        <f t="shared" si="1"/>
        <v>2082.6</v>
      </c>
      <c r="I98" s="23" t="s">
        <v>15</v>
      </c>
      <c r="J98" s="23" t="s">
        <v>18</v>
      </c>
      <c r="K98" s="29" t="s">
        <v>19</v>
      </c>
      <c r="L98" s="30">
        <f>VLOOKUP(G98,Intervalos!$B$3:$C$8,2,TRUE)</f>
        <v>0.03</v>
      </c>
    </row>
    <row r="99" s="6" customFormat="1" ht="45" spans="1:12">
      <c r="A99" s="18" t="s">
        <v>15</v>
      </c>
      <c r="B99" s="19">
        <v>94</v>
      </c>
      <c r="C99" s="20" t="s">
        <v>121</v>
      </c>
      <c r="D99" s="21">
        <v>408734</v>
      </c>
      <c r="E99" s="20" t="s">
        <v>17</v>
      </c>
      <c r="F99" s="20">
        <v>13</v>
      </c>
      <c r="G99" s="22">
        <v>1188</v>
      </c>
      <c r="H99" s="23">
        <f t="shared" si="1"/>
        <v>15444</v>
      </c>
      <c r="I99" s="23" t="s">
        <v>15</v>
      </c>
      <c r="J99" s="23" t="s">
        <v>18</v>
      </c>
      <c r="K99" s="29" t="s">
        <v>19</v>
      </c>
      <c r="L99" s="30" t="str">
        <f>VLOOKUP(G99,Intervalos!$B$3:$C$8,2,TRUE)</f>
        <v>0,10%</v>
      </c>
    </row>
    <row r="100" s="6" customFormat="1" ht="22.5" spans="1:12">
      <c r="A100" s="24">
        <v>21</v>
      </c>
      <c r="B100" s="19">
        <v>95</v>
      </c>
      <c r="C100" s="20" t="s">
        <v>122</v>
      </c>
      <c r="D100" s="21">
        <v>420662</v>
      </c>
      <c r="E100" s="20" t="s">
        <v>17</v>
      </c>
      <c r="F100" s="20">
        <v>100</v>
      </c>
      <c r="G100" s="22">
        <v>6.83</v>
      </c>
      <c r="H100" s="23">
        <f t="shared" si="1"/>
        <v>683</v>
      </c>
      <c r="I100" s="32">
        <f>SUM(H100:H103)</f>
        <v>1538.18</v>
      </c>
      <c r="J100" s="23" t="s">
        <v>18</v>
      </c>
      <c r="K100" s="29" t="s">
        <v>19</v>
      </c>
      <c r="L100" s="30">
        <f>VLOOKUP(G100,Intervalos!$B$3:$C$8,2,TRUE)</f>
        <v>0.02</v>
      </c>
    </row>
    <row r="101" s="6" customFormat="1" ht="22.5" spans="1:12">
      <c r="A101" s="26"/>
      <c r="B101" s="19">
        <v>96</v>
      </c>
      <c r="C101" s="20" t="s">
        <v>123</v>
      </c>
      <c r="D101" s="21">
        <v>428642</v>
      </c>
      <c r="E101" s="20" t="s">
        <v>17</v>
      </c>
      <c r="F101" s="20">
        <v>42</v>
      </c>
      <c r="G101" s="22">
        <v>8.52</v>
      </c>
      <c r="H101" s="23">
        <f t="shared" si="1"/>
        <v>357.84</v>
      </c>
      <c r="I101" s="36"/>
      <c r="J101" s="23" t="s">
        <v>18</v>
      </c>
      <c r="K101" s="29" t="s">
        <v>19</v>
      </c>
      <c r="L101" s="30">
        <f>VLOOKUP(G101,Intervalos!$B$3:$C$8,2,TRUE)</f>
        <v>0.02</v>
      </c>
    </row>
    <row r="102" s="6" customFormat="1" ht="22.5" spans="1:12">
      <c r="A102" s="26"/>
      <c r="B102" s="19">
        <v>97</v>
      </c>
      <c r="C102" s="20" t="s">
        <v>124</v>
      </c>
      <c r="D102" s="21">
        <v>420663</v>
      </c>
      <c r="E102" s="20" t="s">
        <v>17</v>
      </c>
      <c r="F102" s="20">
        <v>28</v>
      </c>
      <c r="G102" s="22">
        <v>8.52</v>
      </c>
      <c r="H102" s="23">
        <f t="shared" si="1"/>
        <v>238.56</v>
      </c>
      <c r="I102" s="36"/>
      <c r="J102" s="23" t="s">
        <v>18</v>
      </c>
      <c r="K102" s="29" t="s">
        <v>19</v>
      </c>
      <c r="L102" s="30">
        <f>VLOOKUP(G102,Intervalos!$B$3:$C$8,2,TRUE)</f>
        <v>0.02</v>
      </c>
    </row>
    <row r="103" s="6" customFormat="1" ht="22.5" spans="1:12">
      <c r="A103" s="25"/>
      <c r="B103" s="19">
        <v>98</v>
      </c>
      <c r="C103" s="20" t="s">
        <v>125</v>
      </c>
      <c r="D103" s="21">
        <v>420662</v>
      </c>
      <c r="E103" s="20" t="s">
        <v>17</v>
      </c>
      <c r="F103" s="20">
        <v>38</v>
      </c>
      <c r="G103" s="22">
        <v>6.81</v>
      </c>
      <c r="H103" s="23">
        <f t="shared" si="1"/>
        <v>258.78</v>
      </c>
      <c r="I103" s="33"/>
      <c r="J103" s="23" t="s">
        <v>18</v>
      </c>
      <c r="K103" s="29" t="s">
        <v>19</v>
      </c>
      <c r="L103" s="30">
        <f>VLOOKUP(G103,Intervalos!$B$3:$C$8,2,TRUE)</f>
        <v>0.02</v>
      </c>
    </row>
    <row r="104" s="6" customFormat="1" ht="22.5" spans="1:12">
      <c r="A104" s="24">
        <v>22</v>
      </c>
      <c r="B104" s="19">
        <v>99</v>
      </c>
      <c r="C104" s="20" t="s">
        <v>126</v>
      </c>
      <c r="D104" s="21">
        <v>280476</v>
      </c>
      <c r="E104" s="20" t="s">
        <v>17</v>
      </c>
      <c r="F104" s="20">
        <v>18</v>
      </c>
      <c r="G104" s="22">
        <v>6.99</v>
      </c>
      <c r="H104" s="23">
        <f t="shared" si="1"/>
        <v>125.82</v>
      </c>
      <c r="I104" s="32">
        <f>SUM(H104:H105)</f>
        <v>271</v>
      </c>
      <c r="J104" s="23" t="s">
        <v>18</v>
      </c>
      <c r="K104" s="29" t="s">
        <v>19</v>
      </c>
      <c r="L104" s="30">
        <f>VLOOKUP(G104,Intervalos!$B$3:$C$8,2,TRUE)</f>
        <v>0.02</v>
      </c>
    </row>
    <row r="105" s="6" customFormat="1" ht="22.5" spans="1:12">
      <c r="A105" s="25"/>
      <c r="B105" s="19">
        <v>100</v>
      </c>
      <c r="C105" s="20" t="s">
        <v>127</v>
      </c>
      <c r="D105" s="21">
        <v>279895</v>
      </c>
      <c r="E105" s="20" t="s">
        <v>17</v>
      </c>
      <c r="F105" s="20">
        <v>17</v>
      </c>
      <c r="G105" s="22">
        <v>8.54</v>
      </c>
      <c r="H105" s="23">
        <f t="shared" si="1"/>
        <v>145.18</v>
      </c>
      <c r="I105" s="33"/>
      <c r="J105" s="23" t="s">
        <v>18</v>
      </c>
      <c r="K105" s="29" t="s">
        <v>19</v>
      </c>
      <c r="L105" s="30">
        <f>VLOOKUP(G105,Intervalos!$B$3:$C$8,2,TRUE)</f>
        <v>0.02</v>
      </c>
    </row>
    <row r="106" s="6" customFormat="1" ht="33.75" spans="1:12">
      <c r="A106" s="18" t="s">
        <v>15</v>
      </c>
      <c r="B106" s="19">
        <v>101</v>
      </c>
      <c r="C106" s="20" t="s">
        <v>128</v>
      </c>
      <c r="D106" s="21">
        <v>480919</v>
      </c>
      <c r="E106" s="20" t="s">
        <v>17</v>
      </c>
      <c r="F106" s="20">
        <v>14</v>
      </c>
      <c r="G106" s="22">
        <v>881.4</v>
      </c>
      <c r="H106" s="23">
        <f t="shared" si="1"/>
        <v>12339.6</v>
      </c>
      <c r="I106" s="23" t="s">
        <v>15</v>
      </c>
      <c r="J106" s="23" t="s">
        <v>18</v>
      </c>
      <c r="K106" s="29" t="s">
        <v>19</v>
      </c>
      <c r="L106" s="30" t="str">
        <f>VLOOKUP(G106,Intervalos!$B$3:$C$8,2,TRUE)</f>
        <v>0,10%</v>
      </c>
    </row>
    <row r="107" s="6" customFormat="1" ht="11.25" spans="1:12">
      <c r="A107" s="24">
        <v>23</v>
      </c>
      <c r="B107" s="19">
        <v>102</v>
      </c>
      <c r="C107" s="20" t="s">
        <v>129</v>
      </c>
      <c r="D107" s="21">
        <v>409895</v>
      </c>
      <c r="E107" s="20" t="s">
        <v>17</v>
      </c>
      <c r="F107" s="20">
        <v>20</v>
      </c>
      <c r="G107" s="22">
        <v>17.4</v>
      </c>
      <c r="H107" s="23">
        <f t="shared" si="1"/>
        <v>348</v>
      </c>
      <c r="I107" s="32">
        <f>SUM(H107:H109)</f>
        <v>1167.75</v>
      </c>
      <c r="J107" s="23" t="s">
        <v>18</v>
      </c>
      <c r="K107" s="29" t="s">
        <v>19</v>
      </c>
      <c r="L107" s="30">
        <f>VLOOKUP(G107,Intervalos!$B$3:$C$8,2,TRUE)</f>
        <v>0.03</v>
      </c>
    </row>
    <row r="108" s="6" customFormat="1" ht="22.5" spans="1:12">
      <c r="A108" s="26"/>
      <c r="B108" s="19">
        <v>103</v>
      </c>
      <c r="C108" s="20" t="s">
        <v>130</v>
      </c>
      <c r="D108" s="21">
        <v>409900</v>
      </c>
      <c r="E108" s="20" t="s">
        <v>17</v>
      </c>
      <c r="F108" s="20">
        <v>15</v>
      </c>
      <c r="G108" s="22">
        <v>12.53</v>
      </c>
      <c r="H108" s="23">
        <f t="shared" si="1"/>
        <v>187.95</v>
      </c>
      <c r="I108" s="36"/>
      <c r="J108" s="23" t="s">
        <v>18</v>
      </c>
      <c r="K108" s="29" t="s">
        <v>19</v>
      </c>
      <c r="L108" s="30">
        <f>VLOOKUP(G108,Intervalos!$B$3:$C$8,2,TRUE)</f>
        <v>0.03</v>
      </c>
    </row>
    <row r="109" s="6" customFormat="1" ht="33.75" spans="1:12">
      <c r="A109" s="25"/>
      <c r="B109" s="19">
        <v>104</v>
      </c>
      <c r="C109" s="20" t="s">
        <v>131</v>
      </c>
      <c r="D109" s="21">
        <v>409896</v>
      </c>
      <c r="E109" s="20" t="s">
        <v>17</v>
      </c>
      <c r="F109" s="20">
        <v>13</v>
      </c>
      <c r="G109" s="22">
        <v>48.6</v>
      </c>
      <c r="H109" s="23">
        <f t="shared" si="1"/>
        <v>631.8</v>
      </c>
      <c r="I109" s="33"/>
      <c r="J109" s="23" t="s">
        <v>18</v>
      </c>
      <c r="K109" s="29" t="s">
        <v>19</v>
      </c>
      <c r="L109" s="30">
        <f>VLOOKUP(G109,Intervalos!$B$3:$C$8,2,TRUE)</f>
        <v>0.05</v>
      </c>
    </row>
    <row r="110" s="6" customFormat="1" ht="67.5" spans="1:12">
      <c r="A110" s="18" t="s">
        <v>15</v>
      </c>
      <c r="B110" s="19">
        <v>105</v>
      </c>
      <c r="C110" s="20" t="s">
        <v>132</v>
      </c>
      <c r="D110" s="21">
        <v>606176</v>
      </c>
      <c r="E110" s="20" t="s">
        <v>17</v>
      </c>
      <c r="F110" s="20">
        <v>3</v>
      </c>
      <c r="G110" s="22">
        <v>265.52</v>
      </c>
      <c r="H110" s="23">
        <f t="shared" si="1"/>
        <v>796.56</v>
      </c>
      <c r="I110" s="23" t="s">
        <v>15</v>
      </c>
      <c r="J110" s="23" t="s">
        <v>18</v>
      </c>
      <c r="K110" s="29" t="s">
        <v>19</v>
      </c>
      <c r="L110" s="30" t="str">
        <f>VLOOKUP(G110,Intervalos!$B$3:$C$8,2,TRUE)</f>
        <v>0,10%</v>
      </c>
    </row>
    <row r="111" s="6" customFormat="1" ht="90" spans="1:12">
      <c r="A111" s="18" t="s">
        <v>15</v>
      </c>
      <c r="B111" s="19">
        <v>106</v>
      </c>
      <c r="C111" s="20" t="s">
        <v>133</v>
      </c>
      <c r="D111" s="21">
        <v>426758</v>
      </c>
      <c r="E111" s="20" t="s">
        <v>17</v>
      </c>
      <c r="F111" s="20">
        <v>33</v>
      </c>
      <c r="G111" s="22">
        <v>110.18</v>
      </c>
      <c r="H111" s="23">
        <f t="shared" si="1"/>
        <v>3635.94</v>
      </c>
      <c r="I111" s="23" t="s">
        <v>15</v>
      </c>
      <c r="J111" s="23" t="s">
        <v>18</v>
      </c>
      <c r="K111" s="29" t="s">
        <v>19</v>
      </c>
      <c r="L111" s="30" t="str">
        <f>VLOOKUP(G111,Intervalos!$B$3:$C$8,2,TRUE)</f>
        <v>0,10%</v>
      </c>
    </row>
    <row r="112" s="6" customFormat="1" ht="45" spans="1:12">
      <c r="A112" s="18" t="s">
        <v>15</v>
      </c>
      <c r="B112" s="19">
        <v>107</v>
      </c>
      <c r="C112" s="20" t="s">
        <v>134</v>
      </c>
      <c r="D112" s="21">
        <v>408193</v>
      </c>
      <c r="E112" s="20" t="s">
        <v>17</v>
      </c>
      <c r="F112" s="20">
        <v>8</v>
      </c>
      <c r="G112" s="22">
        <v>105.3</v>
      </c>
      <c r="H112" s="23">
        <f t="shared" si="1"/>
        <v>842.4</v>
      </c>
      <c r="I112" s="23" t="s">
        <v>15</v>
      </c>
      <c r="J112" s="23" t="s">
        <v>18</v>
      </c>
      <c r="K112" s="29" t="s">
        <v>19</v>
      </c>
      <c r="L112" s="30" t="str">
        <f>VLOOKUP(G112,Intervalos!$B$3:$C$8,2,TRUE)</f>
        <v>0,10%</v>
      </c>
    </row>
    <row r="113" s="6" customFormat="1" ht="45" spans="1:12">
      <c r="A113" s="18" t="s">
        <v>15</v>
      </c>
      <c r="B113" s="19">
        <v>108</v>
      </c>
      <c r="C113" s="20" t="s">
        <v>135</v>
      </c>
      <c r="D113" s="21">
        <v>408198</v>
      </c>
      <c r="E113" s="20" t="s">
        <v>17</v>
      </c>
      <c r="F113" s="20">
        <v>13</v>
      </c>
      <c r="G113" s="22">
        <v>52.01</v>
      </c>
      <c r="H113" s="23">
        <f t="shared" si="1"/>
        <v>676.13</v>
      </c>
      <c r="I113" s="23" t="s">
        <v>15</v>
      </c>
      <c r="J113" s="23" t="s">
        <v>18</v>
      </c>
      <c r="K113" s="29" t="s">
        <v>19</v>
      </c>
      <c r="L113" s="30">
        <f>VLOOKUP(G113,Intervalos!$B$3:$C$8,2,TRUE)</f>
        <v>0.1</v>
      </c>
    </row>
    <row r="114" s="6" customFormat="1" ht="22.5" spans="1:12">
      <c r="A114" s="24">
        <v>24</v>
      </c>
      <c r="B114" s="19">
        <v>109</v>
      </c>
      <c r="C114" s="20" t="s">
        <v>136</v>
      </c>
      <c r="D114" s="21">
        <v>463273</v>
      </c>
      <c r="E114" s="20" t="s">
        <v>17</v>
      </c>
      <c r="F114" s="20">
        <v>29</v>
      </c>
      <c r="G114" s="22">
        <v>8.47</v>
      </c>
      <c r="H114" s="23">
        <f t="shared" si="1"/>
        <v>245.63</v>
      </c>
      <c r="I114" s="32">
        <f>SUM(H114:H115)</f>
        <v>396.99</v>
      </c>
      <c r="J114" s="23" t="s">
        <v>18</v>
      </c>
      <c r="K114" s="29" t="s">
        <v>19</v>
      </c>
      <c r="L114" s="30">
        <f>VLOOKUP(G114,Intervalos!$B$3:$C$8,2,TRUE)</f>
        <v>0.02</v>
      </c>
    </row>
    <row r="115" s="6" customFormat="1" ht="22.5" spans="1:12">
      <c r="A115" s="25"/>
      <c r="B115" s="19">
        <v>110</v>
      </c>
      <c r="C115" s="20" t="s">
        <v>137</v>
      </c>
      <c r="D115" s="21">
        <v>408192</v>
      </c>
      <c r="E115" s="20" t="s">
        <v>17</v>
      </c>
      <c r="F115" s="20">
        <v>22</v>
      </c>
      <c r="G115" s="22">
        <v>6.88</v>
      </c>
      <c r="H115" s="23">
        <f t="shared" si="1"/>
        <v>151.36</v>
      </c>
      <c r="I115" s="33"/>
      <c r="J115" s="23" t="s">
        <v>18</v>
      </c>
      <c r="K115" s="29" t="s">
        <v>19</v>
      </c>
      <c r="L115" s="30">
        <f>VLOOKUP(G115,Intervalos!$B$3:$C$8,2,TRUE)</f>
        <v>0.02</v>
      </c>
    </row>
    <row r="116" s="6" customFormat="1" ht="22.5" spans="1:12">
      <c r="A116" s="18" t="s">
        <v>15</v>
      </c>
      <c r="B116" s="19">
        <v>111</v>
      </c>
      <c r="C116" s="20" t="s">
        <v>138</v>
      </c>
      <c r="D116" s="21">
        <v>469137</v>
      </c>
      <c r="E116" s="20" t="s">
        <v>17</v>
      </c>
      <c r="F116" s="20">
        <v>125</v>
      </c>
      <c r="G116" s="22">
        <v>16.93</v>
      </c>
      <c r="H116" s="23">
        <f t="shared" si="1"/>
        <v>2116.25</v>
      </c>
      <c r="I116" s="23" t="s">
        <v>15</v>
      </c>
      <c r="J116" s="23" t="s">
        <v>18</v>
      </c>
      <c r="K116" s="29" t="s">
        <v>19</v>
      </c>
      <c r="L116" s="30">
        <f>VLOOKUP(G116,Intervalos!$B$3:$C$8,2,TRUE)</f>
        <v>0.03</v>
      </c>
    </row>
    <row r="117" s="8" customFormat="1" ht="78.75" spans="1:12">
      <c r="A117" s="18" t="s">
        <v>15</v>
      </c>
      <c r="B117" s="19">
        <v>112</v>
      </c>
      <c r="C117" s="20" t="s">
        <v>139</v>
      </c>
      <c r="D117" s="21">
        <v>414279</v>
      </c>
      <c r="E117" s="20" t="s">
        <v>17</v>
      </c>
      <c r="F117" s="20">
        <v>5</v>
      </c>
      <c r="G117" s="22">
        <v>389.94</v>
      </c>
      <c r="H117" s="23">
        <f t="shared" ref="H117:H135" si="2">F117*G117</f>
        <v>1949.7</v>
      </c>
      <c r="I117" s="23" t="s">
        <v>15</v>
      </c>
      <c r="J117" s="23" t="s">
        <v>18</v>
      </c>
      <c r="K117" s="29" t="s">
        <v>19</v>
      </c>
      <c r="L117" s="30" t="str">
        <f>VLOOKUP(G117,Intervalos!$B$3:$C$8,2,TRUE)</f>
        <v>0,10%</v>
      </c>
    </row>
    <row r="118" s="6" customFormat="1" ht="22.5" spans="1:12">
      <c r="A118" s="18" t="s">
        <v>15</v>
      </c>
      <c r="B118" s="19">
        <v>113</v>
      </c>
      <c r="C118" s="20" t="s">
        <v>140</v>
      </c>
      <c r="D118" s="21">
        <v>417367</v>
      </c>
      <c r="E118" s="20" t="s">
        <v>17</v>
      </c>
      <c r="F118" s="20">
        <v>18</v>
      </c>
      <c r="G118" s="22">
        <v>148.16</v>
      </c>
      <c r="H118" s="23">
        <f t="shared" si="2"/>
        <v>2666.88</v>
      </c>
      <c r="I118" s="23" t="s">
        <v>15</v>
      </c>
      <c r="J118" s="23" t="s">
        <v>18</v>
      </c>
      <c r="K118" s="29" t="s">
        <v>19</v>
      </c>
      <c r="L118" s="30" t="str">
        <f>VLOOKUP(G118,Intervalos!$B$3:$C$8,2,TRUE)</f>
        <v>0,10%</v>
      </c>
    </row>
    <row r="119" s="6" customFormat="1" ht="33.75" spans="1:12">
      <c r="A119" s="18" t="s">
        <v>15</v>
      </c>
      <c r="B119" s="19">
        <v>114</v>
      </c>
      <c r="C119" s="20" t="s">
        <v>141</v>
      </c>
      <c r="D119" s="21">
        <v>414306</v>
      </c>
      <c r="E119" s="20" t="s">
        <v>17</v>
      </c>
      <c r="F119" s="20">
        <v>8</v>
      </c>
      <c r="G119" s="22">
        <v>136.65</v>
      </c>
      <c r="H119" s="23">
        <f t="shared" si="2"/>
        <v>1093.2</v>
      </c>
      <c r="I119" s="23" t="s">
        <v>15</v>
      </c>
      <c r="J119" s="23" t="s">
        <v>18</v>
      </c>
      <c r="K119" s="29" t="s">
        <v>19</v>
      </c>
      <c r="L119" s="30" t="str">
        <f>VLOOKUP(G119,Intervalos!$B$3:$C$8,2,TRUE)</f>
        <v>0,10%</v>
      </c>
    </row>
    <row r="120" s="6" customFormat="1" ht="22.5" spans="1:12">
      <c r="A120" s="24">
        <v>25</v>
      </c>
      <c r="B120" s="19">
        <v>115</v>
      </c>
      <c r="C120" s="20" t="s">
        <v>142</v>
      </c>
      <c r="D120" s="21">
        <v>414675</v>
      </c>
      <c r="E120" s="20" t="s">
        <v>17</v>
      </c>
      <c r="F120" s="20">
        <v>13</v>
      </c>
      <c r="G120" s="22">
        <v>17.13</v>
      </c>
      <c r="H120" s="23">
        <f t="shared" si="2"/>
        <v>222.69</v>
      </c>
      <c r="I120" s="32">
        <f>SUM(H120:H121)</f>
        <v>873.45</v>
      </c>
      <c r="J120" s="23" t="s">
        <v>18</v>
      </c>
      <c r="K120" s="29" t="s">
        <v>19</v>
      </c>
      <c r="L120" s="30">
        <f>VLOOKUP(G120,Intervalos!$B$3:$C$8,2,TRUE)</f>
        <v>0.03</v>
      </c>
    </row>
    <row r="121" s="6" customFormat="1" ht="22.5" spans="1:12">
      <c r="A121" s="25"/>
      <c r="B121" s="19">
        <v>116</v>
      </c>
      <c r="C121" s="20" t="s">
        <v>143</v>
      </c>
      <c r="D121" s="21">
        <v>414676</v>
      </c>
      <c r="E121" s="20" t="s">
        <v>17</v>
      </c>
      <c r="F121" s="20">
        <v>22</v>
      </c>
      <c r="G121" s="22">
        <v>29.58</v>
      </c>
      <c r="H121" s="23">
        <f t="shared" si="2"/>
        <v>650.76</v>
      </c>
      <c r="I121" s="33"/>
      <c r="J121" s="23" t="s">
        <v>18</v>
      </c>
      <c r="K121" s="29" t="s">
        <v>19</v>
      </c>
      <c r="L121" s="30">
        <f>VLOOKUP(G121,Intervalos!$B$3:$C$8,2,TRUE)</f>
        <v>0.05</v>
      </c>
    </row>
    <row r="122" s="6" customFormat="1" ht="56.25" spans="1:12">
      <c r="A122" s="18" t="s">
        <v>15</v>
      </c>
      <c r="B122" s="19">
        <v>117</v>
      </c>
      <c r="C122" s="20" t="s">
        <v>144</v>
      </c>
      <c r="D122" s="21">
        <v>606113</v>
      </c>
      <c r="E122" s="20" t="s">
        <v>17</v>
      </c>
      <c r="F122" s="20">
        <v>15</v>
      </c>
      <c r="G122" s="22">
        <v>120.3</v>
      </c>
      <c r="H122" s="23">
        <f t="shared" si="2"/>
        <v>1804.5</v>
      </c>
      <c r="I122" s="23" t="s">
        <v>15</v>
      </c>
      <c r="J122" s="23" t="s">
        <v>18</v>
      </c>
      <c r="K122" s="29" t="s">
        <v>19</v>
      </c>
      <c r="L122" s="30" t="str">
        <f>VLOOKUP(G122,Intervalos!$B$3:$C$8,2,TRUE)</f>
        <v>0,10%</v>
      </c>
    </row>
    <row r="123" s="6" customFormat="1" ht="45" spans="1:12">
      <c r="A123" s="18" t="s">
        <v>15</v>
      </c>
      <c r="B123" s="19">
        <v>118</v>
      </c>
      <c r="C123" s="20" t="s">
        <v>145</v>
      </c>
      <c r="D123" s="21">
        <v>213165</v>
      </c>
      <c r="E123" s="20" t="s">
        <v>17</v>
      </c>
      <c r="F123" s="20">
        <v>19</v>
      </c>
      <c r="G123" s="22">
        <v>149.99</v>
      </c>
      <c r="H123" s="23">
        <f t="shared" si="2"/>
        <v>2849.81</v>
      </c>
      <c r="I123" s="23" t="s">
        <v>15</v>
      </c>
      <c r="J123" s="23" t="s">
        <v>18</v>
      </c>
      <c r="K123" s="29" t="s">
        <v>19</v>
      </c>
      <c r="L123" s="30" t="str">
        <f>VLOOKUP(G123,Intervalos!$B$3:$C$8,2,TRUE)</f>
        <v>0,10%</v>
      </c>
    </row>
    <row r="124" s="6" customFormat="1" ht="11.25" spans="1:12">
      <c r="A124" s="24">
        <v>26</v>
      </c>
      <c r="B124" s="19">
        <v>119</v>
      </c>
      <c r="C124" s="20" t="s">
        <v>146</v>
      </c>
      <c r="D124" s="21">
        <v>441638</v>
      </c>
      <c r="E124" s="20" t="s">
        <v>17</v>
      </c>
      <c r="F124" s="20">
        <v>24</v>
      </c>
      <c r="G124" s="22">
        <v>132</v>
      </c>
      <c r="H124" s="23">
        <f t="shared" si="2"/>
        <v>3168</v>
      </c>
      <c r="I124" s="32">
        <f>SUM(H124:H126)</f>
        <v>5294.25</v>
      </c>
      <c r="J124" s="23" t="s">
        <v>18</v>
      </c>
      <c r="K124" s="29" t="s">
        <v>19</v>
      </c>
      <c r="L124" s="30" t="str">
        <f>VLOOKUP(G124,Intervalos!$B$3:$C$8,2,TRUE)</f>
        <v>0,10%</v>
      </c>
    </row>
    <row r="125" s="6" customFormat="1" ht="11.25" spans="1:12">
      <c r="A125" s="26"/>
      <c r="B125" s="19">
        <v>120</v>
      </c>
      <c r="C125" s="20" t="s">
        <v>147</v>
      </c>
      <c r="D125" s="21">
        <v>477411</v>
      </c>
      <c r="E125" s="20" t="s">
        <v>17</v>
      </c>
      <c r="F125" s="20">
        <v>7</v>
      </c>
      <c r="G125" s="22">
        <v>210.9</v>
      </c>
      <c r="H125" s="23">
        <f t="shared" si="2"/>
        <v>1476.3</v>
      </c>
      <c r="I125" s="36"/>
      <c r="J125" s="23" t="s">
        <v>18</v>
      </c>
      <c r="K125" s="29" t="s">
        <v>19</v>
      </c>
      <c r="L125" s="30" t="str">
        <f>VLOOKUP(G125,Intervalos!$B$3:$C$8,2,TRUE)</f>
        <v>0,10%</v>
      </c>
    </row>
    <row r="126" s="6" customFormat="1" ht="11.25" spans="1:12">
      <c r="A126" s="25"/>
      <c r="B126" s="19">
        <v>121</v>
      </c>
      <c r="C126" s="20" t="s">
        <v>148</v>
      </c>
      <c r="D126" s="21">
        <v>305674</v>
      </c>
      <c r="E126" s="20" t="s">
        <v>17</v>
      </c>
      <c r="F126" s="20">
        <v>7</v>
      </c>
      <c r="G126" s="22">
        <v>92.85</v>
      </c>
      <c r="H126" s="23">
        <f t="shared" si="2"/>
        <v>649.95</v>
      </c>
      <c r="I126" s="33"/>
      <c r="J126" s="23" t="s">
        <v>18</v>
      </c>
      <c r="K126" s="29" t="s">
        <v>19</v>
      </c>
      <c r="L126" s="30">
        <f>VLOOKUP(G126,Intervalos!$B$3:$C$8,2,TRUE)</f>
        <v>0.1</v>
      </c>
    </row>
    <row r="127" s="6" customFormat="1" ht="112.5" spans="1:12">
      <c r="A127" s="18" t="s">
        <v>15</v>
      </c>
      <c r="B127" s="19">
        <v>122</v>
      </c>
      <c r="C127" s="20" t="s">
        <v>149</v>
      </c>
      <c r="D127" s="21">
        <v>384214</v>
      </c>
      <c r="E127" s="20" t="s">
        <v>17</v>
      </c>
      <c r="F127" s="20">
        <v>25</v>
      </c>
      <c r="G127" s="22">
        <v>94.19</v>
      </c>
      <c r="H127" s="23">
        <f t="shared" si="2"/>
        <v>2354.75</v>
      </c>
      <c r="I127" s="23" t="s">
        <v>15</v>
      </c>
      <c r="J127" s="23" t="s">
        <v>18</v>
      </c>
      <c r="K127" s="29" t="s">
        <v>19</v>
      </c>
      <c r="L127" s="30">
        <f>VLOOKUP(G127,Intervalos!$B$3:$C$8,2,TRUE)</f>
        <v>0.1</v>
      </c>
    </row>
    <row r="128" s="6" customFormat="1" ht="22.5" spans="1:13">
      <c r="A128" s="23" t="s">
        <v>15</v>
      </c>
      <c r="B128" s="19">
        <v>123</v>
      </c>
      <c r="C128" s="20" t="s">
        <v>150</v>
      </c>
      <c r="D128" s="21">
        <v>410562</v>
      </c>
      <c r="E128" s="20" t="s">
        <v>17</v>
      </c>
      <c r="F128" s="20">
        <v>17</v>
      </c>
      <c r="G128" s="22">
        <v>27.79</v>
      </c>
      <c r="H128" s="23">
        <f t="shared" si="2"/>
        <v>472.43</v>
      </c>
      <c r="I128" s="23" t="s">
        <v>15</v>
      </c>
      <c r="J128" s="23" t="s">
        <v>18</v>
      </c>
      <c r="K128" s="29" t="s">
        <v>19</v>
      </c>
      <c r="L128" s="30">
        <f>VLOOKUP(G128,Intervalos!$B$3:$C$8,2,TRUE)</f>
        <v>0.05</v>
      </c>
      <c r="M128" s="31"/>
    </row>
    <row r="129" s="7" customFormat="1" ht="22.5" spans="1:13">
      <c r="A129" s="28" t="s">
        <v>15</v>
      </c>
      <c r="B129" s="19">
        <v>124</v>
      </c>
      <c r="C129" s="20" t="s">
        <v>151</v>
      </c>
      <c r="D129" s="21">
        <v>454840</v>
      </c>
      <c r="E129" s="20" t="s">
        <v>17</v>
      </c>
      <c r="F129" s="20">
        <v>33</v>
      </c>
      <c r="G129" s="22">
        <v>35.49</v>
      </c>
      <c r="H129" s="28">
        <f t="shared" si="2"/>
        <v>1171.17</v>
      </c>
      <c r="I129" s="28" t="s">
        <v>15</v>
      </c>
      <c r="J129" s="28" t="s">
        <v>18</v>
      </c>
      <c r="K129" s="34" t="s">
        <v>19</v>
      </c>
      <c r="L129" s="35">
        <f>VLOOKUP(G129,Intervalos!$B$3:$C$8,2,TRUE)</f>
        <v>0.05</v>
      </c>
      <c r="M129" s="44"/>
    </row>
    <row r="130" s="6" customFormat="1" ht="33.75" spans="1:12">
      <c r="A130" s="23" t="s">
        <v>15</v>
      </c>
      <c r="B130" s="19">
        <v>125</v>
      </c>
      <c r="C130" s="20" t="s">
        <v>152</v>
      </c>
      <c r="D130" s="21">
        <v>424577</v>
      </c>
      <c r="E130" s="20" t="s">
        <v>153</v>
      </c>
      <c r="F130" s="20">
        <v>23</v>
      </c>
      <c r="G130" s="22">
        <v>298.77</v>
      </c>
      <c r="H130" s="23">
        <f t="shared" si="2"/>
        <v>6871.71</v>
      </c>
      <c r="I130" s="23" t="s">
        <v>15</v>
      </c>
      <c r="J130" s="23" t="s">
        <v>18</v>
      </c>
      <c r="K130" s="29" t="s">
        <v>19</v>
      </c>
      <c r="L130" s="30" t="str">
        <f>VLOOKUP(G130,Intervalos!$B$3:$C$8,2,TRUE)</f>
        <v>0,10%</v>
      </c>
    </row>
    <row r="131" s="6" customFormat="1" ht="45" spans="1:12">
      <c r="A131" s="23" t="s">
        <v>15</v>
      </c>
      <c r="B131" s="19">
        <v>126</v>
      </c>
      <c r="C131" s="20" t="s">
        <v>154</v>
      </c>
      <c r="D131" s="21">
        <v>421423</v>
      </c>
      <c r="E131" s="20" t="s">
        <v>155</v>
      </c>
      <c r="F131" s="20">
        <v>205</v>
      </c>
      <c r="G131" s="22">
        <v>111.33</v>
      </c>
      <c r="H131" s="23">
        <f t="shared" si="2"/>
        <v>22822.65</v>
      </c>
      <c r="I131" s="23" t="s">
        <v>15</v>
      </c>
      <c r="J131" s="23" t="s">
        <v>18</v>
      </c>
      <c r="K131" s="29" t="s">
        <v>19</v>
      </c>
      <c r="L131" s="30" t="str">
        <f>VLOOKUP(G131,Intervalos!$B$3:$C$8,2,TRUE)</f>
        <v>0,10%</v>
      </c>
    </row>
    <row r="132" s="6" customFormat="1" ht="45" spans="1:12">
      <c r="A132" s="23" t="s">
        <v>15</v>
      </c>
      <c r="B132" s="19">
        <v>127</v>
      </c>
      <c r="C132" s="20" t="s">
        <v>156</v>
      </c>
      <c r="D132" s="21">
        <v>416762</v>
      </c>
      <c r="E132" s="20" t="s">
        <v>157</v>
      </c>
      <c r="F132" s="39">
        <v>252</v>
      </c>
      <c r="G132" s="23">
        <v>59.67</v>
      </c>
      <c r="H132" s="23">
        <f t="shared" si="2"/>
        <v>15036.84</v>
      </c>
      <c r="I132" s="23" t="s">
        <v>15</v>
      </c>
      <c r="J132" s="23" t="s">
        <v>18</v>
      </c>
      <c r="K132" s="29" t="s">
        <v>19</v>
      </c>
      <c r="L132" s="30">
        <f>VLOOKUP(G132,Intervalos!$B$3:$C$8,2,TRUE)</f>
        <v>0.1</v>
      </c>
    </row>
    <row r="133" s="8" customFormat="1" ht="56.25" spans="1:12">
      <c r="A133" s="24">
        <v>27</v>
      </c>
      <c r="B133" s="40">
        <v>128</v>
      </c>
      <c r="C133" s="20" t="s">
        <v>158</v>
      </c>
      <c r="D133" s="41">
        <v>474970</v>
      </c>
      <c r="E133" s="20" t="s">
        <v>159</v>
      </c>
      <c r="F133" s="39">
        <v>27</v>
      </c>
      <c r="G133" s="23">
        <v>107.09</v>
      </c>
      <c r="H133" s="23">
        <f t="shared" si="2"/>
        <v>2891.43</v>
      </c>
      <c r="I133" s="32">
        <f>SUM(H133:H134)</f>
        <v>5107.05</v>
      </c>
      <c r="J133" s="23" t="s">
        <v>18</v>
      </c>
      <c r="K133" s="29" t="s">
        <v>19</v>
      </c>
      <c r="L133" s="30" t="str">
        <f>VLOOKUP(G133,Intervalos!$B$3:$C$8,2,TRUE)</f>
        <v>0,10%</v>
      </c>
    </row>
    <row r="134" s="9" customFormat="1" ht="67.5" spans="1:12">
      <c r="A134" s="42"/>
      <c r="B134" s="40">
        <v>129</v>
      </c>
      <c r="C134" s="39" t="s">
        <v>160</v>
      </c>
      <c r="D134" s="21">
        <v>422794</v>
      </c>
      <c r="E134" s="20" t="s">
        <v>161</v>
      </c>
      <c r="F134" s="20">
        <v>33</v>
      </c>
      <c r="G134" s="28">
        <v>67.14</v>
      </c>
      <c r="H134" s="28">
        <f t="shared" si="2"/>
        <v>2215.62</v>
      </c>
      <c r="I134" s="45"/>
      <c r="J134" s="28" t="s">
        <v>18</v>
      </c>
      <c r="K134" s="34" t="s">
        <v>19</v>
      </c>
      <c r="L134" s="35">
        <f>VLOOKUP(G134,Intervalos!$B$3:$C$8,2,TRUE)</f>
        <v>0.1</v>
      </c>
    </row>
    <row r="135" s="7" customFormat="1" ht="135" spans="1:12">
      <c r="A135" s="27" t="s">
        <v>15</v>
      </c>
      <c r="B135" s="19">
        <v>130</v>
      </c>
      <c r="C135" s="20" t="s">
        <v>162</v>
      </c>
      <c r="D135" s="21">
        <v>217997</v>
      </c>
      <c r="E135" s="20" t="s">
        <v>163</v>
      </c>
      <c r="F135" s="20">
        <v>20</v>
      </c>
      <c r="G135" s="28">
        <v>35.01</v>
      </c>
      <c r="H135" s="28">
        <f t="shared" si="2"/>
        <v>700.2</v>
      </c>
      <c r="I135" s="28" t="s">
        <v>15</v>
      </c>
      <c r="J135" s="28" t="s">
        <v>18</v>
      </c>
      <c r="K135" s="34" t="s">
        <v>19</v>
      </c>
      <c r="L135" s="35">
        <f>VLOOKUP(G135,Intervalos!$B$3:$C$8,2,TRUE)</f>
        <v>0.05</v>
      </c>
    </row>
    <row r="136" ht="22.5" spans="7:9">
      <c r="G136" s="17" t="s">
        <v>10</v>
      </c>
      <c r="H136" s="43">
        <f>SUM(H6:H135)</f>
        <v>424957.74</v>
      </c>
      <c r="I136" s="46"/>
    </row>
  </sheetData>
  <mergeCells count="67">
    <mergeCell ref="A1:L1"/>
    <mergeCell ref="A2:L2"/>
    <mergeCell ref="A3:L3"/>
    <mergeCell ref="A9:A10"/>
    <mergeCell ref="A12:A14"/>
    <mergeCell ref="A15:A18"/>
    <mergeCell ref="A20:A25"/>
    <mergeCell ref="A27:A29"/>
    <mergeCell ref="A30:A31"/>
    <mergeCell ref="A33:A35"/>
    <mergeCell ref="A38:A39"/>
    <mergeCell ref="A41:A43"/>
    <mergeCell ref="A51:A52"/>
    <mergeCell ref="A53:A54"/>
    <mergeCell ref="A58:A59"/>
    <mergeCell ref="A61:A62"/>
    <mergeCell ref="A63:A66"/>
    <mergeCell ref="A72:A75"/>
    <mergeCell ref="A78:A79"/>
    <mergeCell ref="A83:A84"/>
    <mergeCell ref="A85:A87"/>
    <mergeCell ref="A90:A91"/>
    <mergeCell ref="A95:A97"/>
    <mergeCell ref="A100:A103"/>
    <mergeCell ref="A104:A105"/>
    <mergeCell ref="A107:A109"/>
    <mergeCell ref="A114:A115"/>
    <mergeCell ref="A120:A121"/>
    <mergeCell ref="A124:A126"/>
    <mergeCell ref="A133:A134"/>
    <mergeCell ref="I9:I10"/>
    <mergeCell ref="I12:I14"/>
    <mergeCell ref="I15:I18"/>
    <mergeCell ref="I20:I25"/>
    <mergeCell ref="I27:I29"/>
    <mergeCell ref="I30:I31"/>
    <mergeCell ref="I33:I35"/>
    <mergeCell ref="I38:I39"/>
    <mergeCell ref="I41:I43"/>
    <mergeCell ref="I51:I52"/>
    <mergeCell ref="I53:I54"/>
    <mergeCell ref="I58:I59"/>
    <mergeCell ref="I61:I62"/>
    <mergeCell ref="I63:I66"/>
    <mergeCell ref="I72:I75"/>
    <mergeCell ref="I78:I79"/>
    <mergeCell ref="I83:I84"/>
    <mergeCell ref="I85:I87"/>
    <mergeCell ref="I90:I91"/>
    <mergeCell ref="I95:I97"/>
    <mergeCell ref="I100:I103"/>
    <mergeCell ref="I104:I105"/>
    <mergeCell ref="I107:I109"/>
    <mergeCell ref="I114:I115"/>
    <mergeCell ref="I120:I121"/>
    <mergeCell ref="I124:I126"/>
    <mergeCell ref="I133:I134"/>
    <mergeCell ref="J9:J10"/>
    <mergeCell ref="J12:J14"/>
    <mergeCell ref="J15:J18"/>
    <mergeCell ref="J20:J25"/>
    <mergeCell ref="J27:J29"/>
    <mergeCell ref="J30:J31"/>
    <mergeCell ref="J33:J35"/>
    <mergeCell ref="J38:J39"/>
    <mergeCell ref="J41:J43"/>
    <mergeCell ref="J83:J84"/>
  </mergeCells>
  <pageMargins left="0.236220472440945" right="0.236220472440945" top="0.748031496062992" bottom="0.748031496062992" header="0.31496062992126" footer="0.31496062992126"/>
  <pageSetup paperSize="9" scale="95" fitToHeight="0" orientation="landscape"/>
  <headerFooter>
    <oddHeader>&amp;L&amp;G&amp;CPREGÃO ELETRÔNICO XX/2024 
&amp;R&amp;G</oddHeader>
    <oddFooter>&amp;L&amp;"-,Itálico"&amp;9ANEXO I-A- PLANILHA ESTIMATIVA DE QUANTIDADE E PREÇO&amp;R&amp;9&amp;P/&amp;N</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9"/>
  <sheetViews>
    <sheetView workbookViewId="0">
      <selection activeCell="C3" sqref="C3"/>
    </sheetView>
  </sheetViews>
  <sheetFormatPr defaultColWidth="0" defaultRowHeight="14.4" zeroHeight="1" outlineLevelCol="4"/>
  <cols>
    <col min="1" max="1" width="2.43809523809524" customWidth="1"/>
    <col min="2" max="2" width="12.8857142857143" customWidth="1"/>
    <col min="3" max="3" width="17.6666666666667" customWidth="1"/>
    <col min="4" max="4" width="3.1047619047619" customWidth="1"/>
    <col min="5" max="5" width="27" customWidth="1"/>
    <col min="6" max="6" width="4" customWidth="1"/>
    <col min="7" max="16384" width="9.1047619047619" hidden="1"/>
  </cols>
  <sheetData>
    <row r="1" ht="10.5" customHeight="1"/>
    <row r="2" ht="63" customHeight="1" spans="2:5">
      <c r="B2" s="1" t="s">
        <v>164</v>
      </c>
      <c r="C2" s="1" t="s">
        <v>165</v>
      </c>
      <c r="E2" s="2" t="s">
        <v>166</v>
      </c>
    </row>
    <row r="3" ht="15" spans="2:5">
      <c r="B3" s="3">
        <v>0.01</v>
      </c>
      <c r="C3" s="3">
        <v>0.01</v>
      </c>
      <c r="E3" s="4" t="s">
        <v>167</v>
      </c>
    </row>
    <row r="4" ht="15" spans="2:5">
      <c r="B4" s="3">
        <v>5</v>
      </c>
      <c r="C4" s="3">
        <v>0.02</v>
      </c>
      <c r="E4" s="4" t="s">
        <v>168</v>
      </c>
    </row>
    <row r="5" ht="15" spans="2:5">
      <c r="B5" s="3">
        <v>10</v>
      </c>
      <c r="C5" s="3">
        <v>0.03</v>
      </c>
      <c r="E5" s="4" t="s">
        <v>169</v>
      </c>
    </row>
    <row r="6" ht="15" spans="2:5">
      <c r="B6" s="3">
        <v>20</v>
      </c>
      <c r="C6" s="3">
        <v>0.05</v>
      </c>
      <c r="E6" s="4" t="s">
        <v>170</v>
      </c>
    </row>
    <row r="7" ht="15" spans="2:5">
      <c r="B7" s="3">
        <v>50</v>
      </c>
      <c r="C7" s="3">
        <v>0.1</v>
      </c>
      <c r="E7" s="4" t="s">
        <v>171</v>
      </c>
    </row>
    <row r="8" ht="15" spans="2:5">
      <c r="B8" s="3">
        <v>100</v>
      </c>
      <c r="C8" s="5" t="s">
        <v>172</v>
      </c>
      <c r="E8" s="4" t="s">
        <v>173</v>
      </c>
    </row>
    <row r="9"/>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Anexo I-A</vt:lpstr>
      <vt:lpstr>Intervalos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Larissa Carvalho</cp:lastModifiedBy>
  <dcterms:created xsi:type="dcterms:W3CDTF">2019-07-30T23:05:00Z</dcterms:created>
  <cp:lastPrinted>2024-02-26T20:38:00Z</cp:lastPrinted>
  <dcterms:modified xsi:type="dcterms:W3CDTF">2024-02-29T18:14:05Z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A6961CA874CD477BA7AB488394326819_13</vt:lpwstr>
  </property>
  <property fmtid="{D5CDD505-2E9C-101B-9397-08002B2CF9AE}" pid="3" name="KSOProductBuildVer">
    <vt:lpwstr>1046-12.2.0.13489</vt:lpwstr>
  </property>
</Properties>
</file>