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/>
  <mc:AlternateContent xmlns:mc="http://schemas.openxmlformats.org/markup-compatibility/2006">
    <mc:Choice Requires="x15">
      <x15ac:absPath xmlns:x15ac="http://schemas.microsoft.com/office/spreadsheetml/2010/11/ac" url="E:\HOME OFFICE\A.PE 2023\PE 65.2023 - Reforma Telhado Direito\"/>
    </mc:Choice>
  </mc:AlternateContent>
  <xr:revisionPtr revIDLastSave="0" documentId="13_ncr:1_{F84FBD13-1168-4C2E-AE64-59EDDA58B9D6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Resumo" sheetId="5" r:id="rId1"/>
    <sheet name="Orçamento" sheetId="2" r:id="rId2"/>
    <sheet name="Cronograma" sheetId="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\s">#N/A</definedName>
    <definedName name="_01" localSheetId="2">#REF!</definedName>
    <definedName name="_01" localSheetId="0">#REF!</definedName>
    <definedName name="_01">#REF!</definedName>
    <definedName name="_01_4" localSheetId="2">#REF!</definedName>
    <definedName name="_01_4">#REF!</definedName>
    <definedName name="_10Excel_BuiltIn_Print_Area_1_1_1" localSheetId="2">#REF!</definedName>
    <definedName name="_10Excel_BuiltIn_Print_Area_1_1_1">#REF!</definedName>
    <definedName name="_11Excel_BuiltIn_Print_Area_1_1_1_1">#REF!</definedName>
    <definedName name="_12Excel_BuiltIn_Print_Area_1_1_1_1_1">#REF!</definedName>
    <definedName name="_13Excel_BuiltIn_Print_Area_5_1">#REF!</definedName>
    <definedName name="_14Excel_BuiltIn_Print_Area_5_1_1">"$#REF!.$A$1:$F$49"</definedName>
    <definedName name="_15Excel_BuiltIn_Print_Area_7_1" localSheetId="2">#REF!</definedName>
    <definedName name="_15Excel_BuiltIn_Print_Area_7_1">#REF!</definedName>
    <definedName name="_16ILUM_4_1">"$#REF!.$#REF!$#REF!"</definedName>
    <definedName name="_17INTE_4_1">"$#REF!.$#REF!$#REF!"</definedName>
    <definedName name="_18PARA_4_1">"$#REF!.$#REF!$#REF!"</definedName>
    <definedName name="_1CABO_4_1">"$#REF!.$#REF!$#REF!"</definedName>
    <definedName name="_2CAIX_4_1">"$#REF!.$#REF!$#REF!"</definedName>
    <definedName name="_3CDT_4_1">"$#REF!.$#REF!$#REF!"</definedName>
    <definedName name="_4COND_4_1">"$#REF!.$#REF!$#REF!"</definedName>
    <definedName name="_5CONE_4_1">"$#REF!.$#REF!$#REF!"</definedName>
    <definedName name="_6DIVE_4_1">"$#REF!.$#REF!$#REF!"</definedName>
    <definedName name="_7EQUI_4_1">"$#REF!.$#REF!$#REF!"</definedName>
    <definedName name="_8Excel_BuiltIn_Print_Area_1" localSheetId="2">#REF!</definedName>
    <definedName name="_8Excel_BuiltIn_Print_Area_1">#REF!</definedName>
    <definedName name="_9Excel_BuiltIn_Print_Area_1_1" localSheetId="2">#REF!</definedName>
    <definedName name="_9Excel_BuiltIn_Print_Area_1_1">#REF!</definedName>
    <definedName name="_A99990" localSheetId="2">'[1]Climatização Prédio DECEA'!#REF!</definedName>
    <definedName name="_A99990">'[1]Climatização Prédio DECEA'!#REF!</definedName>
    <definedName name="_A99999" localSheetId="2">'[1]Climatização Prédio DECEA'!#REF!</definedName>
    <definedName name="_A99999">'[1]Climatização Prédio DECEA'!#REF!</definedName>
    <definedName name="_s" localSheetId="2">#REF!</definedName>
    <definedName name="_s">#REF!</definedName>
    <definedName name="Á1" localSheetId="2">#REF!</definedName>
    <definedName name="Á1">#REF!</definedName>
    <definedName name="AAAA" localSheetId="2">#REF!</definedName>
    <definedName name="AAAA">#REF!</definedName>
    <definedName name="ACRES">#REF!</definedName>
    <definedName name="ACRES_4">#REF!</definedName>
    <definedName name="_xlnm.Print_Area" localSheetId="2">Cronograma!$A$1:$G$41</definedName>
    <definedName name="_xlnm.Print_Area" localSheetId="1">Orçamento!$A$1:$P$48</definedName>
    <definedName name="_xlnm.Print_Area" localSheetId="0">Resumo!$A$1:$F$28</definedName>
    <definedName name="_xlnm.Print_Area">#REF!</definedName>
    <definedName name="Área_impressão_IM" localSheetId="2">#REF!</definedName>
    <definedName name="Área_impressão_IM">#REF!</definedName>
    <definedName name="Área_impressão_IM_1" localSheetId="2">#REF!</definedName>
    <definedName name="Área_impressão_IM_1">#REF!</definedName>
    <definedName name="Área_impressão_IM_1_4" localSheetId="2">'[2]ICEA - SJC'!#REF!</definedName>
    <definedName name="Área_impressão_IM_1_4">'[2]ICEA - SJC'!#REF!</definedName>
    <definedName name="Área_impressão_IM_4" localSheetId="2">#REF!</definedName>
    <definedName name="Área_impressão_IM_4">#REF!</definedName>
    <definedName name="arredondamento" localSheetId="2">#REF!</definedName>
    <definedName name="arredondamento">#REF!</definedName>
    <definedName name="BBBB" localSheetId="2">#REF!</definedName>
    <definedName name="BBBB">#REF!</definedName>
    <definedName name="bdi">#REF!</definedName>
    <definedName name="BuiltIn_AutoFilter___1">#REF!</definedName>
    <definedName name="CABO">"PQ.$#REF!$#REF!"</definedName>
    <definedName name="CABO_2" localSheetId="2">#REF!</definedName>
    <definedName name="CABO_2">#REF!</definedName>
    <definedName name="CABO_3">"$#REF!.$#REF!$#REF!"</definedName>
    <definedName name="CABO_4">"$#REF!.$#REF!$#REF!"</definedName>
    <definedName name="CABO_4_1">"$#REF!.$#REF!$#REF!"</definedName>
    <definedName name="CABO_5">"$#REF!.$#REF!$#REF!"</definedName>
    <definedName name="CABO_6">"$#REF!.$#REF!$#REF!"</definedName>
    <definedName name="CAIX">"PQ.$#REF!$#REF!"</definedName>
    <definedName name="CAIX_2" localSheetId="2">#REF!</definedName>
    <definedName name="CAIX_2">#REF!</definedName>
    <definedName name="CAIX_3">"$#REF!.$#REF!$#REF!"</definedName>
    <definedName name="CAIX_4">"$#REF!.$#REF!$#REF!"</definedName>
    <definedName name="CAIX_4_1">"$#REF!.$#REF!$#REF!"</definedName>
    <definedName name="CAIX_5">"$#REF!.$#REF!$#REF!"</definedName>
    <definedName name="CAIX_6">"$#REF!.$#REF!$#REF!"</definedName>
    <definedName name="ccc" localSheetId="2">'[3]Parte Externa'!#REF!</definedName>
    <definedName name="ccc">'[3]Parte Externa'!#REF!</definedName>
    <definedName name="CDT">"PQ.$#REF!$#REF!"</definedName>
    <definedName name="CDT_2" localSheetId="2">#REF!</definedName>
    <definedName name="CDT_2">#REF!</definedName>
    <definedName name="CDT_3">"$#REF!.$#REF!$#REF!"</definedName>
    <definedName name="CDT_4">"$#REF!.$#REF!$#REF!"</definedName>
    <definedName name="CDT_4_1">"$#REF!.$#REF!$#REF!"</definedName>
    <definedName name="CDT_5">"$#REF!.$#REF!$#REF!"</definedName>
    <definedName name="CDT_6">"$#REF!.$#REF!$#REF!"</definedName>
    <definedName name="COND">"PQ.$#REF!$#REF!"</definedName>
    <definedName name="COND_2" localSheetId="2">#REF!</definedName>
    <definedName name="COND_2">#REF!</definedName>
    <definedName name="COND_3">"$#REF!.$#REF!$#REF!"</definedName>
    <definedName name="COND_4">"$#REF!.$#REF!$#REF!"</definedName>
    <definedName name="COND_4_1">"$#REF!.$#REF!$#REF!"</definedName>
    <definedName name="COND_5">"$#REF!.$#REF!$#REF!"</definedName>
    <definedName name="COND_6">"$#REF!.$#REF!$#REF!"</definedName>
    <definedName name="CONE">"PQ.$#REF!$#REF!"</definedName>
    <definedName name="CONE_2" localSheetId="2">#REF!</definedName>
    <definedName name="CONE_2">#REF!</definedName>
    <definedName name="CONE_3">"$#REF!.$#REF!$#REF!"</definedName>
    <definedName name="CONE_4">"$#REF!.$#REF!$#REF!"</definedName>
    <definedName name="CONE_4_1">"$#REF!.$#REF!$#REF!"</definedName>
    <definedName name="CONE_5">"$#REF!.$#REF!$#REF!"</definedName>
    <definedName name="CONE_6">"$#REF!.$#REF!$#REF!"</definedName>
    <definedName name="_xlnm.Criteria" localSheetId="2">#REF!</definedName>
    <definedName name="_xlnm.Criteria">#REF!</definedName>
    <definedName name="dddd" localSheetId="2">#REF!</definedName>
    <definedName name="dddd">#REF!</definedName>
    <definedName name="DDE_LINK4_5" localSheetId="2">'[4]CRONOGRAMA FISICO-FINANCEIRO'!#REF!</definedName>
    <definedName name="DDE_LINK4_5">'[4]CRONOGRAMA FISICO-FINANCEIRO'!#REF!</definedName>
    <definedName name="DDE_LINK41_5" localSheetId="2">'[4]CRONOGRAMA FISICO-FINANCEIRO'!#REF!</definedName>
    <definedName name="DDE_LINK41_5">'[4]CRONOGRAMA FISICO-FINANCEIRO'!#REF!</definedName>
    <definedName name="DIVE">"PQ.$#REF!$#REF!"</definedName>
    <definedName name="DIVE_2" localSheetId="2">#REF!</definedName>
    <definedName name="DIVE_2">#REF!</definedName>
    <definedName name="DIVE_3">"$#REF!.$#REF!$#REF!"</definedName>
    <definedName name="DIVE_4">"$#REF!.$#REF!$#REF!"</definedName>
    <definedName name="DIVE_4_1">"$#REF!.$#REF!$#REF!"</definedName>
    <definedName name="DIVE_5">"$#REF!.$#REF!$#REF!"</definedName>
    <definedName name="DIVE_6">"$#REF!.$#REF!$#REF!"</definedName>
    <definedName name="DPM_Eletricidade_Ltda." localSheetId="2">#REF!</definedName>
    <definedName name="DPM_Eletricidade_Ltda.">#REF!</definedName>
    <definedName name="EEEEE" localSheetId="2">'[5]ARQUITETURA - ANEXO A'!#REF!</definedName>
    <definedName name="EEEEE">'[5]ARQUITETURA - ANEXO A'!#REF!</definedName>
    <definedName name="EQUI">"PQ.$#REF!$#REF!"</definedName>
    <definedName name="EQUI_2" localSheetId="2">#REF!</definedName>
    <definedName name="EQUI_2">#REF!</definedName>
    <definedName name="EQUI_3">"$#REF!.$#REF!$#REF!"</definedName>
    <definedName name="EQUI_4">"$#REF!.$#REF!$#REF!"</definedName>
    <definedName name="EQUI_4_1">"$#REF!.$#REF!$#REF!"</definedName>
    <definedName name="EQUI_5">"$#REF!.$#REF!$#REF!"</definedName>
    <definedName name="EQUI_6">"$#REF!.$#REF!$#REF!"</definedName>
    <definedName name="Excel_BuiltIn__FilterDatabase_5" localSheetId="2">#REF!</definedName>
    <definedName name="Excel_BuiltIn__FilterDatabase_5">#REF!</definedName>
    <definedName name="Excel_BuiltIn_Print_Area" localSheetId="2">#REF!</definedName>
    <definedName name="Excel_BuiltIn_Print_Area">#REF!</definedName>
    <definedName name="Excel_BuiltIn_Print_Area_1" localSheetId="2">#REF!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4">#REF!</definedName>
    <definedName name="Excel_BuiltIn_Print_Area_1_1_4">#REF!</definedName>
    <definedName name="Excel_BuiltIn_Print_Area_2">#REF!</definedName>
    <definedName name="Excel_BuiltIn_Print_Area_2_1">#REF!</definedName>
    <definedName name="Excel_BuiltIn_Print_Area_2_1_4">#REF!</definedName>
    <definedName name="Excel_BuiltIn_Print_Area_2_4">#REF!</definedName>
    <definedName name="Excel_BuiltIn_Print_Area_3">#REF!</definedName>
    <definedName name="Excel_BuiltIn_Print_Area_3_4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4_4">#REF!</definedName>
    <definedName name="Excel_BuiltIn_Print_Area_5">#REF!</definedName>
    <definedName name="Excel_BuiltIn_Print_Area_5_1">"$#REF!.$A$1:$F$49"</definedName>
    <definedName name="Excel_BuiltIn_Print_Area_5_4" localSheetId="2">#REF!</definedName>
    <definedName name="Excel_BuiltIn_Print_Area_5_4">#REF!</definedName>
    <definedName name="Excel_BuiltIn_Print_Area_6_1" localSheetId="2">#REF!</definedName>
    <definedName name="Excel_BuiltIn_Print_Area_6_1">#REF!</definedName>
    <definedName name="Excel_BuiltIn_Print_Area_7" localSheetId="2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Titles_1">"$'planilha união'.$#REF!$#REF!:$#REF!$#REF!"</definedName>
    <definedName name="Excel_BuiltIn_Print_Titles_1_1" localSheetId="2">#REF!</definedName>
    <definedName name="Excel_BuiltIn_Print_Titles_1_1">#REF!</definedName>
    <definedName name="Excel_BuiltIn_Print_Titles_1_1_2" localSheetId="2">'[6]URB E RED EXT SO SG'!#REF!</definedName>
    <definedName name="Excel_BuiltIn_Print_Titles_1_1_2">'[6]URB E RED EXT SO SG'!#REF!</definedName>
    <definedName name="Excel_BuiltIn_Print_Titles_1_1_4" localSheetId="2">'[7]Climatização Prédio CISCEA'!#REF!</definedName>
    <definedName name="Excel_BuiltIn_Print_Titles_1_1_4">'[7]Climatização Prédio CISCEA'!#REF!</definedName>
    <definedName name="Excel_BuiltIn_Print_Titles_1_4" localSheetId="2">'[2]ICEA - SJC'!#REF!</definedName>
    <definedName name="Excel_BuiltIn_Print_Titles_1_4">'[2]ICEA - SJC'!#REF!</definedName>
    <definedName name="Excel_BuiltIn_Print_Titles_2" localSheetId="2">#REF!</definedName>
    <definedName name="Excel_BuiltIn_Print_Titles_2">#REF!</definedName>
    <definedName name="Excel_BuiltIn_Print_Titles_2_1" localSheetId="2">#REF!</definedName>
    <definedName name="Excel_BuiltIn_Print_Titles_2_1">#REF!</definedName>
    <definedName name="Excel_BuiltIn_Print_Titles_2_4" localSheetId="2">#REF!</definedName>
    <definedName name="Excel_BuiltIn_Print_Titles_2_4">#REF!</definedName>
    <definedName name="Excel_BuiltIn_Print_Titles_3">#REF!</definedName>
    <definedName name="Excel_BuiltIn_Print_Titles_3_1">#REF!</definedName>
    <definedName name="Excel_BuiltIn_Print_Titles_3_4">#REF!</definedName>
    <definedName name="Excel_BuiltIn_Print_Titles_4">#REF!</definedName>
    <definedName name="Excel_BuiltIn_Print_Titles_4_1">#REF!</definedName>
    <definedName name="Excel_BuiltIn_Print_Titles_4_4">#REF!</definedName>
    <definedName name="Excel_BuiltIn_Print_Titles_5">#REF!</definedName>
    <definedName name="Excel_BuiltIn_Print_Titles_5_1">#REF!</definedName>
    <definedName name="Excel_BuiltIn_Print_Titles_5_4">#REF!</definedName>
    <definedName name="ILUM">"PQ.$#REF!$#REF!"</definedName>
    <definedName name="ILUM_2" localSheetId="2">#REF!</definedName>
    <definedName name="ILUM_2">#REF!</definedName>
    <definedName name="ILUM_3">"$#REF!.$#REF!$#REF!"</definedName>
    <definedName name="ILUM_4">"$#REF!.$#REF!$#REF!"</definedName>
    <definedName name="ILUM_4_1">"$#REF!.$#REF!$#REF!"</definedName>
    <definedName name="ILUM_5">"$#REF!.$#REF!$#REF!"</definedName>
    <definedName name="ILUM_6">"$#REF!.$#REF!$#REF!"</definedName>
    <definedName name="INTE">"PQ.$#REF!$#REF!"</definedName>
    <definedName name="INTE_2" localSheetId="2">#REF!</definedName>
    <definedName name="INTE_2">#REF!</definedName>
    <definedName name="INTE_3">"$#REF!.$#REF!$#REF!"</definedName>
    <definedName name="INTE_4">"$#REF!.$#REF!$#REF!"</definedName>
    <definedName name="INTE_4_1">"$#REF!.$#REF!$#REF!"</definedName>
    <definedName name="INTE_5">"$#REF!.$#REF!$#REF!"</definedName>
    <definedName name="INTE_6">"$#REF!.$#REF!$#REF!"</definedName>
    <definedName name="mobilização" localSheetId="2">'[2]ICEA - SJC'!#REF!</definedName>
    <definedName name="mobilização">'[2]ICEA - SJC'!#REF!</definedName>
    <definedName name="NOME_DO_ARQUIVO" localSheetId="2">#REF!</definedName>
    <definedName name="NOME_DO_ARQUIVO">#REF!</definedName>
    <definedName name="NOME_DO_ARQUIVO_2" localSheetId="2">#REF!</definedName>
    <definedName name="NOME_DO_ARQUIVO_2">#REF!</definedName>
    <definedName name="NOME_DO_ARQUIVO_3" localSheetId="2">#REF!</definedName>
    <definedName name="NOME_DO_ARQUIVO_3">#REF!</definedName>
    <definedName name="NOME_DO_ARQUIVO_4">#REF!</definedName>
    <definedName name="NOME_DO_ARQUIVO_9" localSheetId="2">[8]CAPA!#REF!</definedName>
    <definedName name="NOME_DO_ARQUIVO_9">[8]CAPA!#REF!</definedName>
    <definedName name="PARA">"PQ.$#REF!$#REF!"</definedName>
    <definedName name="PARA_2" localSheetId="2">#REF!</definedName>
    <definedName name="PARA_2">#REF!</definedName>
    <definedName name="PARA_3">"$#REF!.$#REF!$#REF!"</definedName>
    <definedName name="PARA_4">"$#REF!.$#REF!$#REF!"</definedName>
    <definedName name="PARA_4_1">"$#REF!.$#REF!$#REF!"</definedName>
    <definedName name="PARA_5">"$#REF!.$#REF!$#REF!"</definedName>
    <definedName name="PARA_6">"$#REF!.$#REF!$#REF!"</definedName>
    <definedName name="Plan2" localSheetId="2">#REF!</definedName>
    <definedName name="Plan2">#REF!</definedName>
    <definedName name="PRAIO" localSheetId="2">#REF!</definedName>
    <definedName name="PRAIO">#REF!</definedName>
    <definedName name="PRAIO_4" localSheetId="2">#REF!</definedName>
    <definedName name="PRAIO_4">#REF!</definedName>
    <definedName name="Print_Area_MI">#REF!</definedName>
    <definedName name="Print_Area_MI___0">"$#REF!.$A$1:$G$64"</definedName>
    <definedName name="_xlnm.Print_Titles" localSheetId="2">Cronograma!$1:$9</definedName>
    <definedName name="_xlnm.Print_Titles" localSheetId="1">Orçamento!$6:$10</definedName>
    <definedName name="_xlnm.Print_Titles" localSheetId="0">Resumo!$4:$8</definedName>
    <definedName name="Títulos_impressão_IM" localSheetId="2">#REF!</definedName>
    <definedName name="Títulos_impressão_IM" localSheetId="0">#REF!</definedName>
    <definedName name="Títulos_impressão_IM">#REF!</definedName>
    <definedName name="Títulos_impressão_IM_1" localSheetId="2">#REF!</definedName>
    <definedName name="Títulos_impressão_IM_1">#REF!</definedName>
    <definedName name="Títulos_impressão_IM_1_4" localSheetId="2">'[2]ICEA - SJC'!#REF!</definedName>
    <definedName name="Títulos_impressão_IM_1_4">'[2]ICEA - SJC'!#REF!</definedName>
    <definedName name="Títulos_impressão_IM_4" localSheetId="2">#REF!</definedName>
    <definedName name="Títulos_impressão_IM_4">#REF!</definedName>
    <definedName name="TOTAL" localSheetId="2">#REF!</definedName>
    <definedName name="TOTAL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4" l="1"/>
  <c r="E34" i="4"/>
  <c r="D33" i="4"/>
  <c r="G33" i="4"/>
  <c r="G28" i="4"/>
  <c r="G25" i="4"/>
  <c r="G22" i="4"/>
  <c r="G19" i="4"/>
  <c r="G16" i="4"/>
  <c r="G13" i="4"/>
  <c r="G10" i="4"/>
  <c r="C33" i="4"/>
  <c r="G30" i="4"/>
  <c r="G27" i="4"/>
  <c r="G18" i="4"/>
  <c r="G15" i="4"/>
  <c r="F30" i="4"/>
  <c r="F27" i="4"/>
  <c r="E24" i="4"/>
  <c r="E21" i="4"/>
  <c r="E18" i="4"/>
  <c r="F18" i="4"/>
  <c r="E15" i="4"/>
  <c r="F15" i="4"/>
  <c r="F12" i="4"/>
  <c r="E12" i="4"/>
  <c r="C28" i="4"/>
  <c r="C25" i="4"/>
  <c r="C22" i="4"/>
  <c r="C19" i="4"/>
  <c r="B28" i="4"/>
  <c r="B25" i="4"/>
  <c r="B19" i="4" l="1"/>
  <c r="B16" i="4"/>
  <c r="B13" i="4"/>
  <c r="B10" i="4"/>
  <c r="B10" i="5" l="1"/>
  <c r="D24" i="5"/>
  <c r="D22" i="5"/>
  <c r="D20" i="5"/>
  <c r="D18" i="5"/>
  <c r="D16" i="5"/>
  <c r="D14" i="5"/>
  <c r="D12" i="5"/>
  <c r="F22" i="5"/>
  <c r="F20" i="5"/>
  <c r="F18" i="5"/>
  <c r="K41" i="2"/>
  <c r="K32" i="2"/>
  <c r="K28" i="2"/>
  <c r="K21" i="2"/>
  <c r="K17" i="2"/>
  <c r="K14" i="2"/>
  <c r="K12" i="2"/>
  <c r="J42" i="2"/>
  <c r="J40" i="2"/>
  <c r="J39" i="2"/>
  <c r="J38" i="2"/>
  <c r="J37" i="2"/>
  <c r="J36" i="2"/>
  <c r="J35" i="2"/>
  <c r="J34" i="2"/>
  <c r="J33" i="2"/>
  <c r="J31" i="2"/>
  <c r="J30" i="2"/>
  <c r="J29" i="2"/>
  <c r="J27" i="2"/>
  <c r="J26" i="2"/>
  <c r="J25" i="2"/>
  <c r="J24" i="2"/>
  <c r="J23" i="2"/>
  <c r="J22" i="2"/>
  <c r="J20" i="2"/>
  <c r="J19" i="2"/>
  <c r="J18" i="2"/>
  <c r="J16" i="2"/>
  <c r="J15" i="2"/>
  <c r="I42" i="2"/>
  <c r="I40" i="2"/>
  <c r="I39" i="2"/>
  <c r="I38" i="2"/>
  <c r="I37" i="2"/>
  <c r="I36" i="2"/>
  <c r="I35" i="2"/>
  <c r="I34" i="2"/>
  <c r="I33" i="2"/>
  <c r="I31" i="2"/>
  <c r="I30" i="2"/>
  <c r="I29" i="2"/>
  <c r="I27" i="2"/>
  <c r="I26" i="2"/>
  <c r="I25" i="2"/>
  <c r="I24" i="2"/>
  <c r="I23" i="2"/>
  <c r="I22" i="2"/>
  <c r="I20" i="2"/>
  <c r="I19" i="2"/>
  <c r="I18" i="2"/>
  <c r="I16" i="2"/>
  <c r="I15" i="2"/>
  <c r="I13" i="2" l="1"/>
  <c r="J13" i="2" s="1"/>
  <c r="A7" i="4" l="1"/>
  <c r="A5" i="4"/>
  <c r="P43" i="2"/>
  <c r="F16" i="5"/>
  <c r="F14" i="5"/>
  <c r="F12" i="5"/>
  <c r="F10" i="5"/>
  <c r="F24" i="5" s="1"/>
  <c r="A6" i="5"/>
  <c r="A5" i="5"/>
  <c r="F3" i="5"/>
  <c r="E22" i="5" l="1"/>
  <c r="E20" i="5"/>
  <c r="E18" i="5"/>
  <c r="K43" i="2"/>
  <c r="D10" i="5"/>
  <c r="C13" i="4"/>
  <c r="E16" i="5"/>
  <c r="E12" i="5"/>
  <c r="E10" i="5"/>
  <c r="E24" i="5" s="1"/>
  <c r="E14" i="5"/>
  <c r="C16" i="4"/>
  <c r="C10" i="4" l="1"/>
  <c r="C10" i="5" l="1"/>
  <c r="C22" i="5"/>
  <c r="C20" i="5"/>
  <c r="C18" i="5"/>
  <c r="E36" i="4"/>
  <c r="C12" i="5"/>
  <c r="C14" i="5"/>
  <c r="C16" i="5"/>
  <c r="C24" i="5" l="1"/>
  <c r="G12" i="4"/>
  <c r="D22" i="4"/>
  <c r="F24" i="4"/>
  <c r="G24" i="4" s="1"/>
  <c r="F36" i="4"/>
  <c r="F35" i="4"/>
  <c r="E35" i="4"/>
  <c r="E37" i="4"/>
  <c r="F37" i="4"/>
  <c r="D13" i="4"/>
  <c r="D16" i="4"/>
  <c r="D28" i="4"/>
  <c r="D25" i="4"/>
  <c r="D19" i="4"/>
  <c r="F21" i="4"/>
  <c r="G21" i="4"/>
  <c r="D10" i="4"/>
</calcChain>
</file>

<file path=xl/sharedStrings.xml><?xml version="1.0" encoding="utf-8"?>
<sst xmlns="http://schemas.openxmlformats.org/spreadsheetml/2006/main" count="237" uniqueCount="162">
  <si>
    <t>(razão social da empresa licitante)</t>
  </si>
  <si>
    <t xml:space="preserve">(n.º do CNPJ) </t>
  </si>
  <si>
    <t>RESUMO DE ORÇAMENTO PARA EXECUÇÃO DE OBRA POR EMPREITADA POR PREÇO UNITÁRIO</t>
  </si>
  <si>
    <t>ESTIMADO PELA UFF</t>
  </si>
  <si>
    <t>PROPOSTO PELA EMPRESA</t>
  </si>
  <si>
    <t>ITEM</t>
  </si>
  <si>
    <t>DESCRIÇÃO DO ITEM</t>
  </si>
  <si>
    <t>%</t>
  </si>
  <si>
    <t>TOTAL DO ITEM (R$)</t>
  </si>
  <si>
    <t>SERVIÇO</t>
  </si>
  <si>
    <t>1.</t>
  </si>
  <si>
    <t>2.</t>
  </si>
  <si>
    <t>3.</t>
  </si>
  <si>
    <t>4.</t>
  </si>
  <si>
    <t xml:space="preserve">TOTAL GERAL </t>
  </si>
  <si>
    <t>Local e data:</t>
  </si>
  <si>
    <t>Identificação (nome e CPF) e assinatura do representante legal da empresa e carimbo com CNPJ</t>
  </si>
  <si>
    <t>Identificação (nome por extenso) e assinatura do Responsável Técnico pelo Orçamento:</t>
  </si>
  <si>
    <t>N.º do CREA/CAU/CRT</t>
  </si>
  <si>
    <t>OBSERVAÇÃO:</t>
  </si>
  <si>
    <t>A planilha deve ser assinada pelo responsável técnico pela sua confecção (Art. 14 Lei 5.194/66), (identificado pelo nome) e número do CREA/CAU/CRT e pelo representante legal da empresa (identificado pelo nome e CPF), com carimbo do CNPJ.</t>
  </si>
  <si>
    <t>PLANILHA DE SERVIÇOS E PREÇOS UNITÁRIOS</t>
  </si>
  <si>
    <t>VALOR ESTIMADO PELA UFF</t>
  </si>
  <si>
    <t>PROPOSTO PELA EMPRESA LICITANTE</t>
  </si>
  <si>
    <t>CÓDIGO</t>
  </si>
  <si>
    <t>FONTE</t>
  </si>
  <si>
    <t>UNID.</t>
  </si>
  <si>
    <t>QUANT. (A)</t>
  </si>
  <si>
    <t xml:space="preserve"> CUSTO UNITÁRIO (B)</t>
  </si>
  <si>
    <t>BDI (%) (C)</t>
  </si>
  <si>
    <t>PREÇO (R$)</t>
  </si>
  <si>
    <t>BDI (%) (H)</t>
  </si>
  <si>
    <t>CUSTO UNITÁRIO (I)</t>
  </si>
  <si>
    <t>UNITÁRIO (D=BxC)</t>
  </si>
  <si>
    <t>TOTAL</t>
  </si>
  <si>
    <t>UNITÁRIO (J=HxI)</t>
  </si>
  <si>
    <t>SUBITEM (E=AxD)</t>
  </si>
  <si>
    <t>SERVIÇO (G= Σ E)</t>
  </si>
  <si>
    <t>SUBITEM (L=JxA)</t>
  </si>
  <si>
    <t>SERVIÇO (N= Σ L)</t>
  </si>
  <si>
    <t>1.1</t>
  </si>
  <si>
    <t>2.1</t>
  </si>
  <si>
    <t>SBC</t>
  </si>
  <si>
    <t>2.2</t>
  </si>
  <si>
    <t>SINAPI</t>
  </si>
  <si>
    <t>M</t>
  </si>
  <si>
    <t>3.1</t>
  </si>
  <si>
    <t>4.1</t>
  </si>
  <si>
    <t>EMOP</t>
  </si>
  <si>
    <t>VALOR TOTAL ESTIMADO PELA UFF</t>
  </si>
  <si>
    <t>VALOR TOTAL PROPOSTO PELA EMPRESA</t>
  </si>
  <si>
    <t>CREA/CAU/CRT:</t>
  </si>
  <si>
    <t>OBSERVAÇÃO</t>
  </si>
  <si>
    <t>A planilha deve ser assinada pelo responsável técnico pela sua confecção (Art. 14 Lei 5.194/66), identificado pelo nome e número do CREA/CAU/CRT e pelo representante legal da empresa (identificado pelo nome e CPF), com carimbo do CNPJ.</t>
  </si>
  <si>
    <t>PLANILHA DE CRONOGRAMA FÍSICO E FINANCEIRO</t>
  </si>
  <si>
    <t>DISCRIMINAÇÃO DO SERVIÇO</t>
  </si>
  <si>
    <t>VALOR (R$)</t>
  </si>
  <si>
    <t>PERÍODO</t>
  </si>
  <si>
    <t>TOTAL DO ITEM</t>
  </si>
  <si>
    <t>MÊS 1</t>
  </si>
  <si>
    <t>MÊS 2</t>
  </si>
  <si>
    <t>1</t>
  </si>
  <si>
    <t>2</t>
  </si>
  <si>
    <t>3</t>
  </si>
  <si>
    <t>4</t>
  </si>
  <si>
    <t>Total do orçamento</t>
  </si>
  <si>
    <t>Total mensal executado</t>
  </si>
  <si>
    <t>Percentual mensal excutado</t>
  </si>
  <si>
    <t>Total acumulado</t>
  </si>
  <si>
    <t>Percentual Acumulado</t>
  </si>
  <si>
    <t>Próprio</t>
  </si>
  <si>
    <t>3.2</t>
  </si>
  <si>
    <t>3.3</t>
  </si>
  <si>
    <t>4.2</t>
  </si>
  <si>
    <t>OBSERVAÇÕES</t>
  </si>
  <si>
    <t>65/2023</t>
  </si>
  <si>
    <t>SERVIÇO: Contratação de serviços de engenharia, com fornecimento dos materiais e equipamentos, para Recuperação de telhado existente no anexo destinado a salas de aula e atividades administrativas, situado no Campus da Faculdade de Direito II</t>
  </si>
  <si>
    <t>Local:  Rua Tiradentes, nº 17- Ingá- Niterói/RJ - Direito II (parte dos fundos)</t>
  </si>
  <si>
    <t>GERENCIAMENTO DA OBRA (ADM LOCAL)</t>
  </si>
  <si>
    <t xml:space="preserve"> COMP DIR 3 </t>
  </si>
  <si>
    <t>GERENCIAMENTO DE OBRA (ADM LOCAL)</t>
  </si>
  <si>
    <t>UND</t>
  </si>
  <si>
    <t xml:space="preserve">SERVIÇOS INICIAIS </t>
  </si>
  <si>
    <t xml:space="preserve"> 02.020.0001-A </t>
  </si>
  <si>
    <t>PLACA DE IDENTIFICACAO DE OBRA PUBLICA,INCLUSIVE PINTURA E S UPORTES DE MADEIRA.FORNECIMENTO E COLOCACAO</t>
  </si>
  <si>
    <t>M2</t>
  </si>
  <si>
    <t xml:space="preserve"> 016510 </t>
  </si>
  <si>
    <t>A R T TABELA A DO CREA ACIMA DE R$15.000,00</t>
  </si>
  <si>
    <t>UN</t>
  </si>
  <si>
    <t>TRANSPORTES</t>
  </si>
  <si>
    <t>05.001.0171-A</t>
  </si>
  <si>
    <t>TRANSPORTE HORIZONTAL DE MATERIAL DE 1ªCATEGORIA OU ENTULHO, EM CARRINHOS,A 20,00M DE DISTANCIA,INCLUSIVE CARGA A PA</t>
  </si>
  <si>
    <t>M3</t>
  </si>
  <si>
    <t>05.001.0315-A</t>
  </si>
  <si>
    <t>ENSACAMENTO E TRANSPORTE DE ESCOMBROS EM SACOS PLASTICOS,DES DE UM PAVIMENTO ELEVADO ATE O TERREO,UTILIZANDO A ESCADA DO PREDIO</t>
  </si>
  <si>
    <t>04.014.0095-A</t>
  </si>
  <si>
    <t>RETIRADA DE ENTULHO DE OBRA COM CACAMBA DE ACO TIPO CONTAINER COM 5M3 DE CAPACIDADE,INCLUSIVE CARREGAMENTO,TRANSPORTE E DESCARREGAMENTO.CUSTO POR UNIDADE DE CACAMBA E INCLUI A TAXA PARA DESCARGA EM LOCAIS AUTORIZADOS</t>
  </si>
  <si>
    <t>DEMOLIÇÕES/REMOÇÕES</t>
  </si>
  <si>
    <t>160219</t>
  </si>
  <si>
    <t>APICOAMENTO DE CONCRETO OU PISO CIMENTADO</t>
  </si>
  <si>
    <t>05.001.0063-A</t>
  </si>
  <si>
    <t>REMOCAO CUIDADOSA DE CAMADA DE PROTECAO DE IMPERMEABILIZACAO</t>
  </si>
  <si>
    <t>4.3</t>
  </si>
  <si>
    <t>05.001.0310-A</t>
  </si>
  <si>
    <t>ENSACAMENTO E TRANSPORTE DE ESCOMBROS EM SACOS PLASTICOS,DES DE UM PAVIMENTO ELEVADO ATE O TERREO,UTILIZANDO ELEVADOR</t>
  </si>
  <si>
    <t>4.4</t>
  </si>
  <si>
    <t>16.013.0004-A</t>
  </si>
  <si>
    <t>RETIRADA E RECOLOCACAO DE TELHA EM FIBROCIMENTO TIPO CALHA,C OM 49CM LARGURA,INCLUSIVE CUMEEIRA,EXCLUSIVE FORNECIMENTO DO MATERIAL NOVO,MEDIDAS PELA AREA REAL DE COBERTURA</t>
  </si>
  <si>
    <t>4.5</t>
  </si>
  <si>
    <t>97650</t>
  </si>
  <si>
    <t>REMOÇÃO DE TRAMA DE MADEIRA PARA COBERTURA, DE FORMA MANUAL, SEM REAPROVEITAMENTO. AF_12/2017</t>
  </si>
  <si>
    <t>4.6</t>
  </si>
  <si>
    <t>05.001.0690-A</t>
  </si>
  <si>
    <t>CORTE EM PISOS DE MARMORE,MARMORITE OU CERAMICA COM MAQUITA</t>
  </si>
  <si>
    <t>5</t>
  </si>
  <si>
    <t>REVISÃO TELHADO EXISTENTE</t>
  </si>
  <si>
    <t>5.1</t>
  </si>
  <si>
    <t>92543</t>
  </si>
  <si>
    <t>TRAMA DE MADEIRA COMPOSTA POR TERÇAS PARA TELHADOS DE ATÉ 2 ÁGUAS PARA TELHA ONDULADA DE FIBROCIMENTO, METÁLICA, PLÁSTICA OU TERMOACÚSTICA, INCLUSO TRANSPORTE VERTICAL. AF_07/2019</t>
  </si>
  <si>
    <t>5.2</t>
  </si>
  <si>
    <t>94210</t>
  </si>
  <si>
    <t>TELHAMENTO COM TELHA ONDULADA DE FIBROCIMENTO E = 6 MM, COM RECOBRIMENTO LATERAL DE 1 1/4 DE ONDA PARA TELHADO COM INCLINAÇÃO MÁXIMA DE 10°, COM ATÉ 2 ÁGUAS, INCLUSO IÇAMENTO. AF_07/2019</t>
  </si>
  <si>
    <t>5.3</t>
  </si>
  <si>
    <t>94223</t>
  </si>
  <si>
    <t>CUMEEIRA PARA TELHA DE FIBROCIMENTO ONDULADA E = 6 MM, INCLUSO ACESSÓRIOS DE FIXAÇÃO E IÇAMENTO. AF_07/2019</t>
  </si>
  <si>
    <t>6</t>
  </si>
  <si>
    <t>REFORMA DAS CALHAS E RUFOS</t>
  </si>
  <si>
    <t>6.1</t>
  </si>
  <si>
    <t>6.2</t>
  </si>
  <si>
    <t>05.001.0012-A</t>
  </si>
  <si>
    <t>DEMOLICAO DE REVESTIMENTO DE ARGAMASSA DE CIMENTO E AREIA E IMPERMEABILIZANTE EM RESERVATORIOS OU OUTRA SUPERFICIE DE CO NCRETO,INCLUSIVE LIMPEZA COM ESCOVA DE ACO,EXCLUSIVE JATO DE AREIA,AGUA OU AR.VIDE ITEM 05.004.0011</t>
  </si>
  <si>
    <t>6.3</t>
  </si>
  <si>
    <t>13.001.0011-A</t>
  </si>
  <si>
    <t>CHAPISCO EM SUPERFICIE DE CONCRETO OU ALVENARIA,COM ARGAMASS A DE CIMENTO E AREIA,NO TRACO 1:3,ESPESSURA DE 9MM,COM 0,72L /M2 DE LATEX</t>
  </si>
  <si>
    <t>6.4</t>
  </si>
  <si>
    <t>COMP DIR 1</t>
  </si>
  <si>
    <t>EMBOÇO COM ARGAMASSA DE CIMENTO E AREIA, NO TRAÇO 1:3 COM SIKAFIX OU EQUIVALENTE TÉCNICO, ESPESSURA 2,5CM, INCLUSIVE CHAPISCO [ADAPTADA SCO/RJ RV 10.05.0112]</t>
  </si>
  <si>
    <t>6.5</t>
  </si>
  <si>
    <t>13.301.0117-A</t>
  </si>
  <si>
    <t>CONTRAPISO,BASE OU CAMADA REGULARIZADORA EXECUTADA COM ARGAM ASSA DE CIMENTO E AREIA,NO TRACO 1:4,NA ESPESSURA DE 1CM</t>
  </si>
  <si>
    <t>6.6</t>
  </si>
  <si>
    <t>98557</t>
  </si>
  <si>
    <t>IMPERMEABILIZAÇÃO DE SUPERFÍCIE COM EMULSÃO ASFÁLTICA, 2 DEMÃOS AF_06/2018</t>
  </si>
  <si>
    <t>6.7</t>
  </si>
  <si>
    <t>16.022.0010-A</t>
  </si>
  <si>
    <t>IMPERMEABILIZACAO C/MEMBRANA PRE-FABRICADA,AUTO ADESIVA,RECO BERTA COM ALUMINIO FLEXIVEL,EM FORMA DE TIRAS DE 5, 10, 15, 20, 30, 45, 90CM DE LARGURA,CONSUMO DE 1,05M2/M2</t>
  </si>
  <si>
    <t>6.8</t>
  </si>
  <si>
    <t>15.003.0177-A</t>
  </si>
  <si>
    <t>RALO DE COBERTURA SEMI-ESFERICO(TIPO ABACAXI),COM 3".FORNECI MENTO E COLOCACAO</t>
  </si>
  <si>
    <t>7</t>
  </si>
  <si>
    <t>ESCADA MARINHEIRO COM GUARDA CORPO</t>
  </si>
  <si>
    <t>7.1</t>
  </si>
  <si>
    <t>111164</t>
  </si>
  <si>
    <t>ESCADA MARINHEIRO ACO 1"" 8 DEGRAUS PINT.ESMALTE GRAFITE</t>
  </si>
  <si>
    <t>5.</t>
  </si>
  <si>
    <t>6.</t>
  </si>
  <si>
    <t>7.</t>
  </si>
  <si>
    <t>BASE DE DADOS: SINAPI/ EMOP/SBC  ABRIL 2023/RJ - REGIME TRIBUTÁRIO DESONERADO</t>
  </si>
  <si>
    <t>Incluso BDI desonerado sobre preço unitário de serviços em geral de 28,10%.</t>
  </si>
  <si>
    <t>ANEXO III-A DO EDITAL DE LICITAÇÃO POR PREGÃO ELETRÔNICO  N.º</t>
  </si>
  <si>
    <t>ANEXO III-B DO EDITAL DE LICITAÇÃO POR PREGÃO ELETRÔNICO N.º</t>
  </si>
  <si>
    <t>ANEXO III-C DO EDITAL DE LICITAÇÃO POR PREGÃO ELETRÔNICO N.º 65/2023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</si>
</sst>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_-* #,##0.00_-;\-* #,##0.00_-;_-* \-??_-;_-@_-"/>
    <numFmt numFmtId="166" formatCode="General_)"/>
    <numFmt numFmtId="167" formatCode="_(\$* #,##0.00_);_(\$* \(#,##0.00\);_(\$* \-??_);_(@_)"/>
    <numFmt numFmtId="168" formatCode="_(* #,##0.00_);_(* \(#,##0.00\);_(* &quot;-&quot;??_);_(@_)"/>
    <numFmt numFmtId="169" formatCode="_(* #,##0.00_);_(* \(#,##0.00\);_(* \-??_);_(@_)"/>
  </numFmts>
  <fonts count="77">
    <font>
      <sz val="11"/>
      <color theme="1"/>
      <name val="Calibri"/>
      <charset val="134"/>
      <scheme val="minor"/>
    </font>
    <font>
      <b/>
      <sz val="12"/>
      <color rgb="FFFF000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Verdana"/>
      <family val="2"/>
    </font>
    <font>
      <b/>
      <sz val="9"/>
      <name val="Verdana"/>
      <family val="2"/>
    </font>
    <font>
      <sz val="9"/>
      <color rgb="FF000000"/>
      <name val="Verdana"/>
      <family val="2"/>
    </font>
    <font>
      <sz val="8"/>
      <color rgb="FF333399"/>
      <name val="Verdana"/>
      <family val="2"/>
    </font>
    <font>
      <sz val="9"/>
      <color rgb="FF333399"/>
      <name val="Verdana"/>
      <family val="2"/>
    </font>
    <font>
      <sz val="9"/>
      <name val="Verdana"/>
      <family val="2"/>
    </font>
    <font>
      <b/>
      <sz val="9"/>
      <color rgb="FF000000"/>
      <name val="Verdana"/>
      <family val="2"/>
    </font>
    <font>
      <sz val="9"/>
      <color theme="1"/>
      <name val="Verdana"/>
      <family val="2"/>
    </font>
    <font>
      <i/>
      <sz val="7"/>
      <name val="Verdana"/>
      <family val="2"/>
    </font>
    <font>
      <i/>
      <sz val="7"/>
      <color rgb="FF000000"/>
      <name val="Verdana"/>
      <family val="2"/>
    </font>
    <font>
      <i/>
      <sz val="7"/>
      <color indexed="8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10"/>
      <color indexed="10"/>
      <name val="Verdana"/>
      <family val="2"/>
    </font>
    <font>
      <b/>
      <sz val="9"/>
      <color indexed="10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2"/>
      <name val="Arial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i/>
      <sz val="10"/>
      <color indexed="8"/>
      <name val="Verdana"/>
      <family val="2"/>
    </font>
    <font>
      <b/>
      <sz val="12"/>
      <color rgb="FFFF0000"/>
      <name val="Arial"/>
      <family val="2"/>
    </font>
    <font>
      <b/>
      <sz val="7"/>
      <color rgb="FFFF0000"/>
      <name val="Verdana"/>
      <family val="2"/>
    </font>
    <font>
      <sz val="9"/>
      <color indexed="10"/>
      <name val="Verdana"/>
      <family val="2"/>
    </font>
    <font>
      <sz val="11"/>
      <color rgb="FF000000"/>
      <name val="Calibri"/>
      <family val="2"/>
    </font>
    <font>
      <i/>
      <sz val="11"/>
      <color rgb="FF808080"/>
      <name val="Calibri"/>
      <family val="2"/>
    </font>
    <font>
      <sz val="11"/>
      <color indexed="8"/>
      <name val="Calibri"/>
      <family val="2"/>
    </font>
    <font>
      <sz val="11"/>
      <color rgb="FFFFFFFF"/>
      <name val="Calibri"/>
      <family val="2"/>
    </font>
    <font>
      <sz val="10"/>
      <name val="Arial"/>
      <family val="2"/>
    </font>
    <font>
      <b/>
      <sz val="15"/>
      <color rgb="FF333399"/>
      <name val="Calibri"/>
      <family val="2"/>
    </font>
    <font>
      <sz val="11"/>
      <color rgb="FFFF9900"/>
      <name val="Calibri"/>
      <family val="2"/>
    </font>
    <font>
      <b/>
      <sz val="15"/>
      <color indexed="56"/>
      <name val="Calibri"/>
      <family val="2"/>
    </font>
    <font>
      <sz val="12"/>
      <name val="Courier"/>
      <charset val="134"/>
    </font>
    <font>
      <sz val="11"/>
      <color rgb="FF333399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8"/>
      <color rgb="FF333399"/>
      <name val="Cambria"/>
      <family val="1"/>
    </font>
    <font>
      <sz val="11"/>
      <color indexed="14"/>
      <name val="Calibri"/>
      <family val="2"/>
    </font>
    <font>
      <sz val="11"/>
      <color rgb="FFFF00FF"/>
      <name val="Calibri"/>
      <family val="2"/>
    </font>
    <font>
      <b/>
      <sz val="11"/>
      <color indexed="52"/>
      <name val="Calibri"/>
      <family val="2"/>
    </font>
    <font>
      <b/>
      <sz val="11"/>
      <color rgb="FFFF9900"/>
      <name val="Calibri"/>
      <family val="2"/>
    </font>
    <font>
      <b/>
      <sz val="11"/>
      <color indexed="9"/>
      <name val="Calibri"/>
      <family val="2"/>
    </font>
    <font>
      <b/>
      <sz val="11"/>
      <color rgb="FFFFFFFF"/>
      <name val="Calibri"/>
      <family val="2"/>
    </font>
    <font>
      <b/>
      <sz val="18"/>
      <color indexed="56"/>
      <name val="Cambria"/>
      <family val="1"/>
    </font>
    <font>
      <b/>
      <sz val="11"/>
      <color rgb="FF333333"/>
      <name val="Calibri"/>
      <family val="2"/>
    </font>
    <font>
      <b/>
      <sz val="13"/>
      <color indexed="62"/>
      <name val="Calibri"/>
      <family val="2"/>
    </font>
    <font>
      <b/>
      <sz val="13"/>
      <color rgb="FF33339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rgb="FF008000"/>
      <name val="Calibri"/>
      <family val="2"/>
    </font>
    <font>
      <b/>
      <sz val="15"/>
      <color indexed="62"/>
      <name val="Calibri"/>
      <family val="2"/>
    </font>
    <font>
      <b/>
      <sz val="11"/>
      <color rgb="FF33339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sz val="11"/>
      <color rgb="FF993300"/>
      <name val="Calibri"/>
      <family val="2"/>
    </font>
    <font>
      <sz val="11"/>
      <name val="Arial"/>
      <family val="2"/>
    </font>
    <font>
      <sz val="12"/>
      <name val="Courier New"/>
      <family val="3"/>
    </font>
    <font>
      <sz val="11"/>
      <color rgb="FF00000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1"/>
    </font>
    <font>
      <b/>
      <sz val="15"/>
      <color rgb="FF003366"/>
      <name val="Calibri"/>
      <family val="2"/>
    </font>
    <font>
      <sz val="11"/>
      <color theme="1"/>
      <name val="Calibri"/>
      <family val="2"/>
      <scheme val="minor"/>
    </font>
    <font>
      <b/>
      <sz val="12"/>
      <name val="Verdana"/>
      <family val="2"/>
    </font>
    <font>
      <b/>
      <sz val="10"/>
      <color rgb="FFFF000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 tint="0.79995117038483843"/>
        <bgColor rgb="FF8EB4E3"/>
      </patternFill>
    </fill>
    <fill>
      <patternFill patternType="solid">
        <fgColor theme="0"/>
        <bgColor rgb="FFFFFFCC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3" tint="0.79995117038483843"/>
        <bgColor rgb="FFFF9900"/>
      </patternFill>
    </fill>
    <fill>
      <patternFill patternType="solid">
        <fgColor theme="0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indexed="26"/>
        <bgColor indexed="64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CC99"/>
        <bgColor rgb="FFD9D9D9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33CCCC"/>
        <bgColor rgb="FF00CCFF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808000"/>
        <bgColor rgb="FF808080"/>
      </patternFill>
    </fill>
    <fill>
      <patternFill patternType="solid">
        <fgColor rgb="FFFFFFCC"/>
        <bgColor rgb="FFFFFFFF"/>
      </patternFill>
    </fill>
    <fill>
      <patternFill patternType="solid">
        <fgColor rgb="FFCCFFFF"/>
        <bgColor rgb="FFCCFFCC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rgb="FFFF99CC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rgb="FF8EB4E3"/>
      </patternFill>
    </fill>
    <fill>
      <patternFill patternType="solid">
        <fgColor indexed="4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99CC"/>
        <bgColor rgb="FFFF8080"/>
      </patternFill>
    </fill>
    <fill>
      <patternFill patternType="solid">
        <fgColor rgb="FF666699"/>
        <bgColor rgb="FF808080"/>
      </patternFill>
    </fill>
    <fill>
      <patternFill patternType="solid">
        <fgColor rgb="FFFF6600"/>
        <bgColor rgb="FFFF8000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rgb="FFCCFFFF"/>
      </patternFill>
    </fill>
  </fills>
  <borders count="122">
    <border>
      <left/>
      <right/>
      <top/>
      <bottom/>
      <diagonal/>
    </border>
    <border>
      <left style="double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double">
        <color rgb="FF000000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 style="thin">
        <color rgb="FF000000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double">
        <color rgb="FF000000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rgb="FF000000"/>
      </left>
      <right/>
      <top style="thin">
        <color auto="1"/>
      </top>
      <bottom style="hair">
        <color rgb="FF000000"/>
      </bottom>
      <diagonal/>
    </border>
    <border>
      <left/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auto="1"/>
      </top>
      <bottom/>
      <diagonal/>
    </border>
    <border diagonalUp="1">
      <left style="hair">
        <color rgb="FF000000"/>
      </left>
      <right style="hair">
        <color rgb="FF000000"/>
      </right>
      <top style="thin">
        <color auto="1"/>
      </top>
      <bottom style="hair">
        <color rgb="FF000000"/>
      </bottom>
      <diagonal style="hair">
        <color rgb="FF000000"/>
      </diagonal>
    </border>
    <border>
      <left style="double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double">
        <color rgb="FF000000"/>
      </left>
      <right/>
      <top style="hair">
        <color rgb="FF000000"/>
      </top>
      <bottom style="double">
        <color rgb="FF000000"/>
      </bottom>
      <diagonal/>
    </border>
    <border>
      <left/>
      <right/>
      <top style="hair">
        <color rgb="FF000000"/>
      </top>
      <bottom style="double">
        <color rgb="FF000000"/>
      </bottom>
      <diagonal/>
    </border>
    <border>
      <left/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  <diagonal/>
    </border>
    <border>
      <left style="hair">
        <color rgb="FF000000"/>
      </left>
      <right/>
      <top style="double">
        <color rgb="FF000000"/>
      </top>
      <bottom style="hair">
        <color rgb="FF000000"/>
      </bottom>
      <diagonal/>
    </border>
    <border>
      <left/>
      <right/>
      <top style="double">
        <color rgb="FF000000"/>
      </top>
      <bottom style="hair">
        <color rgb="FF000000"/>
      </bottom>
      <diagonal/>
    </border>
    <border>
      <left/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double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/>
      <diagonal/>
    </border>
    <border>
      <left style="double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/>
      <right/>
      <top/>
      <bottom style="thick">
        <color rgb="FF33CCCC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indexed="6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33CCCC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rgb="FF333399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double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uble">
        <color rgb="FF000000"/>
      </left>
      <right style="hair">
        <color auto="1"/>
      </right>
      <top/>
      <bottom/>
      <diagonal/>
    </border>
    <border>
      <left style="double">
        <color rgb="FF000000"/>
      </left>
      <right/>
      <top/>
      <bottom/>
      <diagonal/>
    </border>
    <border>
      <left style="thin">
        <color auto="1"/>
      </left>
      <right style="double">
        <color auto="1"/>
      </right>
      <top style="hair">
        <color auto="1"/>
      </top>
      <bottom/>
      <diagonal/>
    </border>
    <border>
      <left style="thin">
        <color auto="1"/>
      </left>
      <right style="double">
        <color auto="1"/>
      </right>
      <top/>
      <bottom/>
      <diagonal/>
    </border>
  </borders>
  <cellStyleXfs count="160">
    <xf numFmtId="0" fontId="0" fillId="0" borderId="0"/>
    <xf numFmtId="0" fontId="35" fillId="15" borderId="0" applyNumberFormat="0" applyBorder="0" applyAlignment="0" applyProtection="0"/>
    <xf numFmtId="43" fontId="74" fillId="0" borderId="0" applyFont="0" applyFill="0" applyBorder="0" applyAlignment="0" applyProtection="0"/>
    <xf numFmtId="0" fontId="35" fillId="11" borderId="0" applyNumberFormat="0" applyBorder="0" applyAlignment="0" applyProtection="0"/>
    <xf numFmtId="0" fontId="39" fillId="0" borderId="96" applyProtection="0"/>
    <xf numFmtId="9" fontId="35" fillId="0" borderId="0" applyFont="0" applyFill="0" applyBorder="0" applyAlignment="0" applyProtection="0"/>
    <xf numFmtId="0" fontId="33" fillId="14" borderId="0" applyBorder="0" applyProtection="0"/>
    <xf numFmtId="0" fontId="21" fillId="0" borderId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Border="0" applyProtection="0"/>
    <xf numFmtId="0" fontId="37" fillId="0" borderId="0"/>
    <xf numFmtId="0" fontId="36" fillId="22" borderId="0" applyBorder="0" applyProtection="0"/>
    <xf numFmtId="44" fontId="35" fillId="0" borderId="0" applyFont="0" applyFill="0" applyBorder="0" applyAlignment="0" applyProtection="0"/>
    <xf numFmtId="0" fontId="38" fillId="0" borderId="95" applyProtection="0"/>
    <xf numFmtId="0" fontId="33" fillId="14" borderId="0" applyBorder="0" applyProtection="0"/>
    <xf numFmtId="0" fontId="33" fillId="10" borderId="0" applyBorder="0" applyProtection="0"/>
    <xf numFmtId="43" fontId="35" fillId="0" borderId="0" applyFont="0" applyFill="0" applyBorder="0" applyAlignment="0" applyProtection="0"/>
    <xf numFmtId="0" fontId="35" fillId="16" borderId="0" applyNumberFormat="0" applyBorder="0" applyAlignment="0" applyProtection="0"/>
    <xf numFmtId="0" fontId="37" fillId="0" borderId="0"/>
    <xf numFmtId="0" fontId="33" fillId="12" borderId="0" applyBorder="0" applyProtection="0"/>
    <xf numFmtId="0" fontId="35" fillId="17" borderId="0" applyNumberFormat="0" applyBorder="0" applyAlignment="0" applyProtection="0"/>
    <xf numFmtId="0" fontId="33" fillId="14" borderId="0" applyBorder="0" applyProtection="0"/>
    <xf numFmtId="0" fontId="45" fillId="0" borderId="99" applyNumberFormat="0" applyFill="0" applyAlignment="0" applyProtection="0"/>
    <xf numFmtId="0" fontId="33" fillId="23" borderId="0" applyBorder="0" applyProtection="0"/>
    <xf numFmtId="0" fontId="33" fillId="10" borderId="0" applyBorder="0" applyProtection="0"/>
    <xf numFmtId="0" fontId="33" fillId="24" borderId="0" applyBorder="0" applyProtection="0"/>
    <xf numFmtId="0" fontId="35" fillId="16" borderId="0" applyNumberFormat="0" applyBorder="0" applyAlignment="0" applyProtection="0"/>
    <xf numFmtId="0" fontId="35" fillId="25" borderId="0" applyNumberFormat="0" applyBorder="0" applyAlignment="0" applyProtection="0"/>
    <xf numFmtId="0" fontId="33" fillId="26" borderId="0" applyBorder="0" applyProtection="0"/>
    <xf numFmtId="0" fontId="35" fillId="20" borderId="0" applyNumberFormat="0" applyBorder="0" applyAlignment="0" applyProtection="0"/>
    <xf numFmtId="0" fontId="33" fillId="13" borderId="0" applyBorder="0" applyProtection="0"/>
    <xf numFmtId="0" fontId="35" fillId="15" borderId="0" applyNumberFormat="0" applyBorder="0" applyAlignment="0" applyProtection="0"/>
    <xf numFmtId="0" fontId="33" fillId="12" borderId="0" applyBorder="0" applyProtection="0"/>
    <xf numFmtId="0" fontId="35" fillId="27" borderId="0" applyNumberFormat="0" applyBorder="0" applyAlignment="0" applyProtection="0"/>
    <xf numFmtId="0" fontId="33" fillId="28" borderId="0" applyBorder="0" applyProtection="0"/>
    <xf numFmtId="0" fontId="35" fillId="16" borderId="0" applyNumberFormat="0" applyBorder="0" applyAlignment="0" applyProtection="0"/>
    <xf numFmtId="0" fontId="44" fillId="21" borderId="0" applyNumberFormat="0" applyBorder="0" applyAlignment="0" applyProtection="0"/>
    <xf numFmtId="0" fontId="36" fillId="19" borderId="0" applyBorder="0" applyProtection="0"/>
    <xf numFmtId="0" fontId="46" fillId="0" borderId="0" applyBorder="0" applyProtection="0"/>
    <xf numFmtId="0" fontId="44" fillId="25" borderId="0" applyNumberFormat="0" applyBorder="0" applyAlignment="0" applyProtection="0"/>
    <xf numFmtId="0" fontId="36" fillId="26" borderId="0" applyBorder="0" applyProtection="0"/>
    <xf numFmtId="0" fontId="44" fillId="20" borderId="0" applyNumberFormat="0" applyBorder="0" applyAlignment="0" applyProtection="0"/>
    <xf numFmtId="0" fontId="47" fillId="29" borderId="0" applyNumberFormat="0" applyBorder="0" applyAlignment="0" applyProtection="0"/>
    <xf numFmtId="0" fontId="36" fillId="13" borderId="0" applyBorder="0" applyProtection="0"/>
    <xf numFmtId="0" fontId="44" fillId="15" borderId="0" applyNumberFormat="0" applyBorder="0" applyAlignment="0" applyProtection="0"/>
    <xf numFmtId="0" fontId="36" fillId="12" borderId="0" applyBorder="0" applyProtection="0"/>
    <xf numFmtId="0" fontId="44" fillId="21" borderId="0" applyNumberFormat="0" applyBorder="0" applyAlignment="0" applyProtection="0"/>
    <xf numFmtId="0" fontId="36" fillId="19" borderId="0" applyBorder="0" applyProtection="0"/>
    <xf numFmtId="0" fontId="44" fillId="16" borderId="0" applyNumberFormat="0" applyBorder="0" applyAlignment="0" applyProtection="0"/>
    <xf numFmtId="0" fontId="36" fillId="14" borderId="0" applyBorder="0" applyProtection="0"/>
    <xf numFmtId="0" fontId="44" fillId="21" borderId="0" applyNumberFormat="0" applyBorder="0" applyAlignment="0" applyProtection="0"/>
    <xf numFmtId="0" fontId="36" fillId="19" borderId="0" applyBorder="0" applyProtection="0"/>
    <xf numFmtId="0" fontId="44" fillId="30" borderId="0" applyNumberFormat="0" applyBorder="0" applyAlignment="0" applyProtection="0"/>
    <xf numFmtId="0" fontId="36" fillId="22" borderId="0" applyBorder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36" fillId="34" borderId="0" applyBorder="0" applyProtection="0"/>
    <xf numFmtId="0" fontId="44" fillId="21" borderId="0" applyNumberFormat="0" applyBorder="0" applyAlignment="0" applyProtection="0"/>
    <xf numFmtId="0" fontId="36" fillId="35" borderId="0" applyBorder="0" applyProtection="0"/>
    <xf numFmtId="0" fontId="48" fillId="33" borderId="0" applyBorder="0" applyProtection="0"/>
    <xf numFmtId="0" fontId="49" fillId="17" borderId="100" applyNumberFormat="0" applyAlignment="0" applyProtection="0"/>
    <xf numFmtId="0" fontId="50" fillId="10" borderId="98" applyProtection="0"/>
    <xf numFmtId="165" fontId="33" fillId="0" borderId="0"/>
    <xf numFmtId="0" fontId="51" fillId="36" borderId="101" applyNumberFormat="0" applyAlignment="0" applyProtection="0"/>
    <xf numFmtId="0" fontId="52" fillId="37" borderId="102" applyProtection="0"/>
    <xf numFmtId="0" fontId="53" fillId="0" borderId="0" applyNumberFormat="0" applyFill="0" applyBorder="0" applyAlignment="0" applyProtection="0"/>
    <xf numFmtId="167" fontId="21" fillId="0" borderId="0" applyFill="0" applyBorder="0" applyAlignment="0" applyProtection="0"/>
    <xf numFmtId="0" fontId="54" fillId="10" borderId="103" applyProtection="0"/>
    <xf numFmtId="0" fontId="37" fillId="0" borderId="0"/>
    <xf numFmtId="0" fontId="57" fillId="0" borderId="0" applyNumberFormat="0" applyFill="0" applyBorder="0" applyAlignment="0" applyProtection="0"/>
    <xf numFmtId="0" fontId="34" fillId="0" borderId="0" applyBorder="0" applyProtection="0"/>
    <xf numFmtId="9" fontId="35" fillId="0" borderId="0"/>
    <xf numFmtId="0" fontId="58" fillId="38" borderId="0" applyNumberFormat="0" applyBorder="0" applyAlignment="0" applyProtection="0"/>
    <xf numFmtId="9" fontId="33" fillId="0" borderId="0"/>
    <xf numFmtId="0" fontId="59" fillId="39" borderId="0" applyBorder="0" applyProtection="0"/>
    <xf numFmtId="0" fontId="60" fillId="0" borderId="106" applyNumberFormat="0" applyFill="0" applyAlignment="0" applyProtection="0"/>
    <xf numFmtId="0" fontId="55" fillId="0" borderId="104" applyNumberFormat="0" applyFill="0" applyAlignment="0" applyProtection="0"/>
    <xf numFmtId="0" fontId="56" fillId="0" borderId="105" applyProtection="0"/>
    <xf numFmtId="0" fontId="61" fillId="0" borderId="107" applyProtection="0"/>
    <xf numFmtId="0" fontId="45" fillId="0" borderId="0" applyNumberFormat="0" applyFill="0" applyBorder="0" applyAlignment="0" applyProtection="0"/>
    <xf numFmtId="0" fontId="61" fillId="0" borderId="0" applyBorder="0" applyProtection="0"/>
    <xf numFmtId="165" fontId="33" fillId="0" borderId="0" applyBorder="0" applyProtection="0"/>
    <xf numFmtId="0" fontId="62" fillId="16" borderId="100" applyNumberFormat="0" applyAlignment="0" applyProtection="0"/>
    <xf numFmtId="0" fontId="42" fillId="14" borderId="98" applyProtection="0"/>
    <xf numFmtId="0" fontId="63" fillId="0" borderId="108" applyNumberFormat="0" applyFill="0" applyAlignment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0" fontId="64" fillId="0" borderId="0" applyNumberFormat="0" applyFill="0" applyBorder="0" applyAlignment="0" applyProtection="0"/>
    <xf numFmtId="44" fontId="35" fillId="0" borderId="0" applyFont="0" applyFill="0" applyBorder="0" applyAlignment="0" applyProtection="0"/>
    <xf numFmtId="0" fontId="65" fillId="0" borderId="0" applyBorder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44" fontId="35" fillId="0" borderId="0" applyFont="0" applyFill="0" applyBorder="0" applyAlignment="0" applyProtection="0"/>
    <xf numFmtId="164" fontId="33" fillId="0" borderId="0" applyBorder="0" applyProtection="0"/>
    <xf numFmtId="168" fontId="21" fillId="0" borderId="0" applyFill="0" applyBorder="0" applyAlignment="0" applyProtection="0"/>
    <xf numFmtId="0" fontId="43" fillId="20" borderId="0" applyNumberFormat="0" applyBorder="0" applyAlignment="0" applyProtection="0"/>
    <xf numFmtId="0" fontId="40" fillId="0" borderId="97" applyNumberFormat="0" applyFill="0" applyAlignment="0" applyProtection="0"/>
    <xf numFmtId="0" fontId="67" fillId="13" borderId="0" applyBorder="0" applyProtection="0"/>
    <xf numFmtId="0" fontId="21" fillId="0" borderId="0"/>
    <xf numFmtId="0" fontId="37" fillId="0" borderId="0"/>
    <xf numFmtId="0" fontId="68" fillId="0" borderId="0"/>
    <xf numFmtId="0" fontId="21" fillId="0" borderId="0"/>
    <xf numFmtId="0" fontId="37" fillId="0" borderId="0"/>
    <xf numFmtId="0" fontId="21" fillId="0" borderId="0"/>
    <xf numFmtId="0" fontId="37" fillId="0" borderId="0"/>
    <xf numFmtId="0" fontId="66" fillId="0" borderId="0" applyBorder="0" applyProtection="0"/>
    <xf numFmtId="166" fontId="41" fillId="0" borderId="0"/>
    <xf numFmtId="166" fontId="69" fillId="0" borderId="0"/>
    <xf numFmtId="0" fontId="21" fillId="0" borderId="0"/>
    <xf numFmtId="0" fontId="21" fillId="0" borderId="0"/>
    <xf numFmtId="0" fontId="37" fillId="0" borderId="0"/>
    <xf numFmtId="0" fontId="33" fillId="0" borderId="0"/>
    <xf numFmtId="0" fontId="70" fillId="0" borderId="0"/>
    <xf numFmtId="0" fontId="21" fillId="11" borderId="109" applyNumberFormat="0" applyFont="0" applyAlignment="0" applyProtection="0"/>
    <xf numFmtId="0" fontId="33" fillId="23" borderId="110" applyProtection="0"/>
    <xf numFmtId="0" fontId="71" fillId="17" borderId="111" applyNumberFormat="0" applyAlignment="0" applyProtection="0"/>
    <xf numFmtId="9" fontId="21" fillId="0" borderId="0" applyFill="0" applyBorder="0" applyAlignment="0" applyProtection="0"/>
    <xf numFmtId="9" fontId="37" fillId="0" borderId="0" applyBorder="0" applyProtection="0"/>
    <xf numFmtId="9" fontId="3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9" fontId="33" fillId="0" borderId="0" applyBorder="0" applyProtection="0"/>
    <xf numFmtId="9" fontId="33" fillId="0" borderId="0" applyBorder="0" applyProtection="0"/>
    <xf numFmtId="165" fontId="33" fillId="0" borderId="0" applyBorder="0" applyProtection="0"/>
    <xf numFmtId="43" fontId="35" fillId="0" borderId="0" applyFont="0" applyFill="0" applyBorder="0" applyAlignment="0" applyProtection="0"/>
    <xf numFmtId="165" fontId="33" fillId="0" borderId="0" applyBorder="0" applyProtection="0"/>
    <xf numFmtId="168" fontId="21" fillId="0" borderId="0" applyFill="0" applyBorder="0" applyAlignment="0" applyProtection="0"/>
    <xf numFmtId="0" fontId="40" fillId="0" borderId="97" applyNumberFormat="0" applyFill="0" applyAlignment="0" applyProtection="0"/>
    <xf numFmtId="169" fontId="37" fillId="0" borderId="0" applyBorder="0" applyProtection="0"/>
    <xf numFmtId="169" fontId="37" fillId="0" borderId="0" applyBorder="0" applyProtection="0"/>
    <xf numFmtId="165" fontId="35" fillId="0" borderId="0"/>
    <xf numFmtId="168" fontId="21" fillId="0" borderId="0" applyFont="0" applyFill="0" applyBorder="0" applyAlignment="0" applyProtection="0"/>
    <xf numFmtId="169" fontId="33" fillId="0" borderId="0" applyBorder="0" applyProtection="0"/>
    <xf numFmtId="0" fontId="72" fillId="0" borderId="0" applyNumberFormat="0" applyFill="0" applyBorder="0" applyAlignment="0" applyProtection="0"/>
    <xf numFmtId="0" fontId="73" fillId="0" borderId="112" applyProtection="0"/>
    <xf numFmtId="0" fontId="73" fillId="0" borderId="112" applyProtection="0"/>
    <xf numFmtId="0" fontId="53" fillId="0" borderId="0" applyNumberFormat="0" applyFill="0" applyBorder="0" applyAlignment="0" applyProtection="0"/>
    <xf numFmtId="0" fontId="66" fillId="0" borderId="0" applyBorder="0" applyProtection="0"/>
    <xf numFmtId="169" fontId="21" fillId="0" borderId="0"/>
    <xf numFmtId="169" fontId="37" fillId="0" borderId="0"/>
  </cellStyleXfs>
  <cellXfs count="302">
    <xf numFmtId="0" fontId="0" fillId="0" borderId="0" xfId="0"/>
    <xf numFmtId="0" fontId="3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/>
    </xf>
    <xf numFmtId="10" fontId="8" fillId="4" borderId="7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horizontal="center"/>
    </xf>
    <xf numFmtId="10" fontId="8" fillId="4" borderId="9" xfId="0" applyNumberFormat="1" applyFont="1" applyFill="1" applyBorder="1" applyAlignment="1">
      <alignment horizontal="center" vertical="center"/>
    </xf>
    <xf numFmtId="2" fontId="6" fillId="2" borderId="12" xfId="0" applyNumberFormat="1" applyFont="1" applyFill="1" applyBorder="1" applyAlignment="1">
      <alignment vertical="center" wrapText="1"/>
    </xf>
    <xf numFmtId="2" fontId="6" fillId="2" borderId="13" xfId="0" applyNumberFormat="1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/>
    </xf>
    <xf numFmtId="10" fontId="6" fillId="0" borderId="14" xfId="5" applyNumberFormat="1" applyFont="1" applyBorder="1" applyAlignment="1">
      <alignment horizontal="center" vertical="center"/>
    </xf>
    <xf numFmtId="4" fontId="5" fillId="3" borderId="14" xfId="0" applyNumberFormat="1" applyFont="1" applyFill="1" applyBorder="1" applyAlignment="1">
      <alignment horizontal="center" vertical="center"/>
    </xf>
    <xf numFmtId="4" fontId="6" fillId="3" borderId="17" xfId="0" applyNumberFormat="1" applyFont="1" applyFill="1" applyBorder="1" applyAlignment="1">
      <alignment vertical="center"/>
    </xf>
    <xf numFmtId="10" fontId="6" fillId="3" borderId="18" xfId="5" applyNumberFormat="1" applyFont="1" applyFill="1" applyBorder="1" applyAlignment="1">
      <alignment horizontal="center" vertical="center"/>
    </xf>
    <xf numFmtId="4" fontId="11" fillId="3" borderId="19" xfId="0" applyNumberFormat="1" applyFont="1" applyFill="1" applyBorder="1" applyAlignment="1">
      <alignment horizontal="center"/>
    </xf>
    <xf numFmtId="0" fontId="12" fillId="0" borderId="19" xfId="0" applyFont="1" applyBorder="1"/>
    <xf numFmtId="4" fontId="7" fillId="3" borderId="23" xfId="0" applyNumberFormat="1" applyFont="1" applyFill="1" applyBorder="1" applyAlignment="1">
      <alignment horizontal="center"/>
    </xf>
    <xf numFmtId="10" fontId="10" fillId="0" borderId="24" xfId="5" applyNumberFormat="1" applyFont="1" applyFill="1" applyBorder="1" applyAlignment="1">
      <alignment horizontal="center" vertical="center" wrapText="1"/>
    </xf>
    <xf numFmtId="4" fontId="6" fillId="0" borderId="24" xfId="5" applyNumberFormat="1" applyFont="1" applyFill="1" applyBorder="1" applyAlignment="1">
      <alignment horizontal="center" vertical="center" wrapText="1"/>
    </xf>
    <xf numFmtId="10" fontId="5" fillId="0" borderId="28" xfId="0" applyNumberFormat="1" applyFont="1" applyBorder="1" applyAlignment="1">
      <alignment horizontal="center"/>
    </xf>
    <xf numFmtId="10" fontId="11" fillId="3" borderId="28" xfId="0" applyNumberFormat="1" applyFont="1" applyFill="1" applyBorder="1" applyAlignment="1">
      <alignment horizontal="center"/>
    </xf>
    <xf numFmtId="0" fontId="15" fillId="0" borderId="23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7" fillId="0" borderId="0" xfId="0" applyFont="1"/>
    <xf numFmtId="2" fontId="10" fillId="0" borderId="0" xfId="0" applyNumberFormat="1" applyFont="1" applyAlignment="1">
      <alignment horizontal="center"/>
    </xf>
    <xf numFmtId="4" fontId="17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2" fillId="0" borderId="0" xfId="0" applyFont="1"/>
    <xf numFmtId="0" fontId="19" fillId="0" borderId="0" xfId="0" applyFont="1" applyAlignment="1">
      <alignment vertical="distributed" wrapText="1"/>
    </xf>
    <xf numFmtId="0" fontId="1" fillId="0" borderId="0" xfId="0" applyFont="1"/>
    <xf numFmtId="0" fontId="2" fillId="0" borderId="0" xfId="0" applyFont="1"/>
    <xf numFmtId="44" fontId="10" fillId="0" borderId="0" xfId="87" applyFont="1"/>
    <xf numFmtId="44" fontId="6" fillId="0" borderId="0" xfId="87" applyFont="1"/>
    <xf numFmtId="0" fontId="6" fillId="0" borderId="0" xfId="0" applyFont="1"/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2" fillId="0" borderId="39" xfId="0" applyFont="1" applyBorder="1"/>
    <xf numFmtId="10" fontId="8" fillId="0" borderId="42" xfId="0" applyNumberFormat="1" applyFont="1" applyBorder="1" applyAlignment="1">
      <alignment horizontal="center" vertical="center"/>
    </xf>
    <xf numFmtId="4" fontId="12" fillId="0" borderId="44" xfId="0" applyNumberFormat="1" applyFont="1" applyBorder="1" applyAlignment="1">
      <alignment horizontal="center"/>
    </xf>
    <xf numFmtId="4" fontId="12" fillId="0" borderId="44" xfId="0" applyNumberFormat="1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4" fontId="5" fillId="0" borderId="46" xfId="0" applyNumberFormat="1" applyFont="1" applyBorder="1" applyAlignment="1">
      <alignment horizontal="center" vertical="center"/>
    </xf>
    <xf numFmtId="0" fontId="10" fillId="0" borderId="0" xfId="0" applyFont="1"/>
    <xf numFmtId="0" fontId="18" fillId="0" borderId="0" xfId="0" applyFont="1" applyAlignment="1" applyProtection="1">
      <alignment vertical="center" wrapText="1"/>
      <protection locked="0"/>
    </xf>
    <xf numFmtId="0" fontId="21" fillId="0" borderId="0" xfId="0" applyFont="1" applyAlignment="1">
      <alignment horizontal="center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left" wrapText="1"/>
    </xf>
    <xf numFmtId="2" fontId="21" fillId="0" borderId="0" xfId="0" applyNumberFormat="1" applyFont="1" applyAlignment="1">
      <alignment horizontal="center"/>
    </xf>
    <xf numFmtId="43" fontId="21" fillId="0" borderId="0" xfId="0" applyNumberFormat="1" applyFont="1" applyAlignment="1">
      <alignment horizontal="right"/>
    </xf>
    <xf numFmtId="2" fontId="21" fillId="0" borderId="0" xfId="0" applyNumberFormat="1" applyFont="1" applyAlignment="1">
      <alignment horizontal="right"/>
    </xf>
    <xf numFmtId="44" fontId="21" fillId="0" borderId="0" xfId="87" applyFont="1"/>
    <xf numFmtId="44" fontId="22" fillId="0" borderId="0" xfId="87" applyFont="1"/>
    <xf numFmtId="0" fontId="22" fillId="0" borderId="0" xfId="0" applyFont="1"/>
    <xf numFmtId="0" fontId="21" fillId="0" borderId="0" xfId="0" applyFont="1"/>
    <xf numFmtId="0" fontId="10" fillId="0" borderId="0" xfId="0" applyFont="1" applyAlignment="1">
      <alignment horizontal="left" wrapText="1"/>
    </xf>
    <xf numFmtId="0" fontId="10" fillId="0" borderId="47" xfId="0" applyFont="1" applyBorder="1" applyAlignment="1">
      <alignment horizontal="center"/>
    </xf>
    <xf numFmtId="49" fontId="10" fillId="0" borderId="47" xfId="0" applyNumberFormat="1" applyFont="1" applyBorder="1" applyAlignment="1">
      <alignment horizontal="center"/>
    </xf>
    <xf numFmtId="0" fontId="10" fillId="0" borderId="48" xfId="0" applyFont="1" applyBorder="1" applyAlignment="1">
      <alignment horizontal="left" wrapText="1"/>
    </xf>
    <xf numFmtId="0" fontId="6" fillId="6" borderId="55" xfId="0" applyFont="1" applyFill="1" applyBorder="1" applyAlignment="1">
      <alignment horizontal="center" vertical="center" wrapText="1"/>
    </xf>
    <xf numFmtId="0" fontId="10" fillId="9" borderId="7" xfId="132" applyFont="1" applyFill="1" applyBorder="1" applyAlignment="1">
      <alignment horizontal="center" vertical="center" wrapText="1"/>
    </xf>
    <xf numFmtId="0" fontId="6" fillId="8" borderId="56" xfId="132" applyFont="1" applyFill="1" applyBorder="1" applyAlignment="1">
      <alignment horizontal="center" vertical="center"/>
    </xf>
    <xf numFmtId="49" fontId="6" fillId="8" borderId="7" xfId="132" applyNumberFormat="1" applyFont="1" applyFill="1" applyBorder="1" applyAlignment="1">
      <alignment horizontal="center" vertical="center"/>
    </xf>
    <xf numFmtId="0" fontId="6" fillId="8" borderId="7" xfId="132" applyFont="1" applyFill="1" applyBorder="1" applyAlignment="1">
      <alignment horizontal="center" vertical="center" wrapText="1"/>
    </xf>
    <xf numFmtId="2" fontId="6" fillId="6" borderId="7" xfId="0" applyNumberFormat="1" applyFont="1" applyFill="1" applyBorder="1" applyAlignment="1">
      <alignment horizontal="left" vertical="center" wrapText="1"/>
    </xf>
    <xf numFmtId="2" fontId="10" fillId="6" borderId="7" xfId="0" applyNumberFormat="1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 wrapText="1"/>
    </xf>
    <xf numFmtId="44" fontId="6" fillId="7" borderId="72" xfId="87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44" fontId="6" fillId="7" borderId="74" xfId="87" applyFont="1" applyFill="1" applyBorder="1" applyAlignment="1" applyProtection="1">
      <alignment horizontal="center" vertical="center" wrapText="1"/>
      <protection locked="0"/>
    </xf>
    <xf numFmtId="4" fontId="10" fillId="6" borderId="75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55" xfId="87" applyNumberFormat="1" applyFont="1" applyFill="1" applyBorder="1" applyAlignment="1" applyProtection="1">
      <alignment horizontal="right" vertical="center" wrapText="1"/>
      <protection locked="0"/>
    </xf>
    <xf numFmtId="0" fontId="10" fillId="6" borderId="55" xfId="0" applyFont="1" applyFill="1" applyBorder="1" applyProtection="1">
      <protection locked="0"/>
    </xf>
    <xf numFmtId="4" fontId="10" fillId="2" borderId="7" xfId="0" applyNumberFormat="1" applyFont="1" applyFill="1" applyBorder="1" applyAlignment="1">
      <alignment horizontal="center" vertical="center" wrapText="1"/>
    </xf>
    <xf numFmtId="4" fontId="10" fillId="2" borderId="41" xfId="0" applyNumberFormat="1" applyFont="1" applyFill="1" applyBorder="1" applyAlignment="1">
      <alignment horizontal="center" vertical="center" wrapText="1"/>
    </xf>
    <xf numFmtId="0" fontId="6" fillId="2" borderId="78" xfId="0" applyFont="1" applyFill="1" applyBorder="1" applyAlignment="1" applyProtection="1">
      <alignment horizontal="center" vertical="center" wrapText="1"/>
      <protection locked="0"/>
    </xf>
    <xf numFmtId="4" fontId="10" fillId="2" borderId="79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7" xfId="87" applyNumberFormat="1" applyFont="1" applyFill="1" applyBorder="1" applyAlignment="1" applyProtection="1">
      <alignment horizontal="right" vertical="center" wrapText="1"/>
      <protection locked="0"/>
    </xf>
    <xf numFmtId="0" fontId="10" fillId="0" borderId="7" xfId="0" applyFont="1" applyBorder="1" applyProtection="1">
      <protection locked="0"/>
    </xf>
    <xf numFmtId="0" fontId="10" fillId="0" borderId="80" xfId="0" applyFont="1" applyBorder="1" applyProtection="1">
      <protection locked="0"/>
    </xf>
    <xf numFmtId="10" fontId="6" fillId="6" borderId="59" xfId="5" applyNumberFormat="1" applyFont="1" applyFill="1" applyBorder="1" applyAlignment="1" applyProtection="1">
      <alignment vertical="center" wrapText="1"/>
    </xf>
    <xf numFmtId="4" fontId="6" fillId="6" borderId="81" xfId="2" applyNumberFormat="1" applyFont="1" applyFill="1" applyBorder="1" applyAlignment="1" applyProtection="1">
      <alignment vertical="center" wrapText="1"/>
    </xf>
    <xf numFmtId="2" fontId="6" fillId="6" borderId="83" xfId="2" applyNumberFormat="1" applyFont="1" applyFill="1" applyBorder="1" applyAlignment="1" applyProtection="1">
      <alignment vertical="center" wrapText="1"/>
      <protection locked="0"/>
    </xf>
    <xf numFmtId="0" fontId="21" fillId="0" borderId="0" xfId="0" applyFont="1" applyProtection="1">
      <protection locked="0"/>
    </xf>
    <xf numFmtId="4" fontId="21" fillId="0" borderId="0" xfId="0" applyNumberFormat="1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left" wrapText="1"/>
    </xf>
    <xf numFmtId="0" fontId="25" fillId="0" borderId="0" xfId="0" applyFont="1"/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44" fontId="6" fillId="6" borderId="9" xfId="87" applyFont="1" applyFill="1" applyBorder="1" applyAlignment="1">
      <alignment horizontal="center" vertical="center" wrapText="1"/>
    </xf>
    <xf numFmtId="44" fontId="6" fillId="6" borderId="62" xfId="87" applyFont="1" applyFill="1" applyBorder="1" applyAlignment="1">
      <alignment horizontal="center" vertical="center" wrapText="1"/>
    </xf>
    <xf numFmtId="44" fontId="6" fillId="6" borderId="14" xfId="87" applyFont="1" applyFill="1" applyBorder="1" applyAlignment="1">
      <alignment horizontal="center" vertical="center" wrapText="1"/>
    </xf>
    <xf numFmtId="44" fontId="6" fillId="6" borderId="13" xfId="87" applyFont="1" applyFill="1" applyBorder="1" applyAlignment="1">
      <alignment horizontal="center" vertical="center" wrapText="1"/>
    </xf>
    <xf numFmtId="0" fontId="27" fillId="7" borderId="56" xfId="0" applyFont="1" applyFill="1" applyBorder="1" applyAlignment="1">
      <alignment horizontal="center" vertical="center" wrapText="1"/>
    </xf>
    <xf numFmtId="10" fontId="28" fillId="7" borderId="7" xfId="139" applyNumberFormat="1" applyFont="1" applyFill="1" applyBorder="1" applyAlignment="1">
      <alignment horizontal="center" vertical="center"/>
    </xf>
    <xf numFmtId="4" fontId="27" fillId="7" borderId="77" xfId="0" applyNumberFormat="1" applyFont="1" applyFill="1" applyBorder="1" applyAlignment="1">
      <alignment vertical="center"/>
    </xf>
    <xf numFmtId="10" fontId="28" fillId="7" borderId="79" xfId="139" applyNumberFormat="1" applyFont="1" applyFill="1" applyBorder="1" applyAlignment="1">
      <alignment horizontal="center" vertical="center"/>
    </xf>
    <xf numFmtId="4" fontId="27" fillId="7" borderId="76" xfId="0" applyNumberFormat="1" applyFont="1" applyFill="1" applyBorder="1" applyAlignment="1">
      <alignment vertical="center"/>
    </xf>
    <xf numFmtId="0" fontId="27" fillId="2" borderId="57" xfId="0" applyFont="1" applyFill="1" applyBorder="1" applyAlignment="1">
      <alignment horizontal="center" vertical="center" wrapText="1"/>
    </xf>
    <xf numFmtId="0" fontId="28" fillId="2" borderId="9" xfId="0" applyFont="1" applyFill="1" applyBorder="1" applyAlignment="1">
      <alignment horizontal="center" vertical="center" wrapText="1"/>
    </xf>
    <xf numFmtId="10" fontId="28" fillId="0" borderId="9" xfId="0" applyNumberFormat="1" applyFont="1" applyBorder="1"/>
    <xf numFmtId="0" fontId="28" fillId="0" borderId="68" xfId="0" applyFont="1" applyBorder="1"/>
    <xf numFmtId="10" fontId="28" fillId="0" borderId="62" xfId="0" applyNumberFormat="1" applyFont="1" applyBorder="1"/>
    <xf numFmtId="0" fontId="28" fillId="0" borderId="70" xfId="0" applyFont="1" applyBorder="1"/>
    <xf numFmtId="0" fontId="27" fillId="7" borderId="57" xfId="0" applyFont="1" applyFill="1" applyBorder="1" applyAlignment="1">
      <alignment horizontal="center" vertical="center" wrapText="1"/>
    </xf>
    <xf numFmtId="10" fontId="28" fillId="7" borderId="9" xfId="139" applyNumberFormat="1" applyFont="1" applyFill="1" applyBorder="1" applyAlignment="1">
      <alignment horizontal="center" vertical="center"/>
    </xf>
    <xf numFmtId="4" fontId="27" fillId="7" borderId="68" xfId="0" applyNumberFormat="1" applyFont="1" applyFill="1" applyBorder="1"/>
    <xf numFmtId="4" fontId="27" fillId="7" borderId="70" xfId="0" applyNumberFormat="1" applyFont="1" applyFill="1" applyBorder="1"/>
    <xf numFmtId="10" fontId="28" fillId="2" borderId="9" xfId="0" applyNumberFormat="1" applyFont="1" applyFill="1" applyBorder="1"/>
    <xf numFmtId="0" fontId="27" fillId="0" borderId="68" xfId="0" applyFont="1" applyBorder="1"/>
    <xf numFmtId="10" fontId="28" fillId="2" borderId="62" xfId="0" applyNumberFormat="1" applyFont="1" applyFill="1" applyBorder="1"/>
    <xf numFmtId="0" fontId="27" fillId="0" borderId="70" xfId="0" applyFont="1" applyBorder="1"/>
    <xf numFmtId="0" fontId="27" fillId="2" borderId="9" xfId="0" applyFont="1" applyFill="1" applyBorder="1" applyAlignment="1">
      <alignment horizontal="center" vertical="center" wrapText="1"/>
    </xf>
    <xf numFmtId="4" fontId="27" fillId="2" borderId="9" xfId="127" applyNumberFormat="1" applyFont="1" applyFill="1" applyBorder="1" applyAlignment="1">
      <alignment vertical="center" wrapText="1"/>
    </xf>
    <xf numFmtId="10" fontId="28" fillId="2" borderId="9" xfId="139" applyNumberFormat="1" applyFont="1" applyFill="1" applyBorder="1" applyAlignment="1">
      <alignment horizontal="center" vertical="center"/>
    </xf>
    <xf numFmtId="4" fontId="27" fillId="2" borderId="68" xfId="0" applyNumberFormat="1" applyFont="1" applyFill="1" applyBorder="1"/>
    <xf numFmtId="10" fontId="28" fillId="2" borderId="62" xfId="139" applyNumberFormat="1" applyFont="1" applyFill="1" applyBorder="1" applyAlignment="1">
      <alignment horizontal="center" vertical="center"/>
    </xf>
    <xf numFmtId="4" fontId="27" fillId="2" borderId="70" xfId="0" applyNumberFormat="1" applyFont="1" applyFill="1" applyBorder="1"/>
    <xf numFmtId="10" fontId="28" fillId="6" borderId="92" xfId="0" applyNumberFormat="1" applyFont="1" applyFill="1" applyBorder="1" applyAlignment="1">
      <alignment horizontal="center" vertical="center"/>
    </xf>
    <xf numFmtId="4" fontId="27" fillId="6" borderId="93" xfId="87" applyNumberFormat="1" applyFont="1" applyFill="1" applyBorder="1" applyAlignment="1">
      <alignment vertical="center"/>
    </xf>
    <xf numFmtId="4" fontId="27" fillId="6" borderId="94" xfId="87" applyNumberFormat="1" applyFont="1" applyFill="1" applyBorder="1" applyAlignment="1">
      <alignment vertical="center"/>
    </xf>
    <xf numFmtId="0" fontId="29" fillId="0" borderId="0" xfId="0" applyFont="1" applyAlignment="1" applyProtection="1">
      <alignment vertical="top" wrapText="1"/>
      <protection locked="0"/>
    </xf>
    <xf numFmtId="0" fontId="14" fillId="0" borderId="9" xfId="0" applyFont="1" applyBorder="1" applyAlignment="1" applyProtection="1">
      <alignment vertical="top" wrapText="1"/>
      <protection locked="0"/>
    </xf>
    <xf numFmtId="0" fontId="16" fillId="0" borderId="0" xfId="0" applyFont="1" applyAlignment="1">
      <alignment vertical="center" textRotation="255"/>
    </xf>
    <xf numFmtId="0" fontId="30" fillId="0" borderId="64" xfId="0" applyFont="1" applyBorder="1" applyAlignment="1">
      <alignment horizontal="left" vertical="center" wrapText="1"/>
    </xf>
    <xf numFmtId="0" fontId="25" fillId="0" borderId="64" xfId="0" applyFont="1" applyBorder="1"/>
    <xf numFmtId="0" fontId="31" fillId="0" borderId="0" xfId="0" applyFont="1" applyAlignment="1">
      <alignment vertical="center" textRotation="255"/>
    </xf>
    <xf numFmtId="2" fontId="10" fillId="2" borderId="7" xfId="0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Protection="1">
      <protection locked="0"/>
    </xf>
    <xf numFmtId="0" fontId="10" fillId="2" borderId="80" xfId="0" applyFont="1" applyFill="1" applyBorder="1" applyProtection="1">
      <protection locked="0"/>
    </xf>
    <xf numFmtId="0" fontId="75" fillId="2" borderId="0" xfId="0" applyFont="1" applyFill="1"/>
    <xf numFmtId="0" fontId="2" fillId="2" borderId="0" xfId="0" applyFont="1" applyFill="1"/>
    <xf numFmtId="0" fontId="10" fillId="2" borderId="0" xfId="0" applyFont="1" applyFill="1" applyAlignment="1">
      <alignment horizontal="center"/>
    </xf>
    <xf numFmtId="49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left" wrapText="1"/>
    </xf>
    <xf numFmtId="2" fontId="10" fillId="2" borderId="0" xfId="0" applyNumberFormat="1" applyFont="1" applyFill="1" applyAlignment="1">
      <alignment horizontal="center"/>
    </xf>
    <xf numFmtId="43" fontId="10" fillId="2" borderId="0" xfId="0" applyNumberFormat="1" applyFont="1" applyFill="1" applyAlignment="1">
      <alignment horizontal="right"/>
    </xf>
    <xf numFmtId="2" fontId="10" fillId="2" borderId="0" xfId="0" applyNumberFormat="1" applyFont="1" applyFill="1" applyAlignment="1">
      <alignment horizontal="right"/>
    </xf>
    <xf numFmtId="44" fontId="10" fillId="2" borderId="0" xfId="87" applyFont="1" applyFill="1"/>
    <xf numFmtId="44" fontId="6" fillId="2" borderId="0" xfId="87" applyFont="1" applyFill="1"/>
    <xf numFmtId="0" fontId="6" fillId="2" borderId="0" xfId="0" applyFont="1" applyFill="1"/>
    <xf numFmtId="0" fontId="21" fillId="2" borderId="0" xfId="0" applyFont="1" applyFill="1"/>
    <xf numFmtId="2" fontId="6" fillId="6" borderId="7" xfId="0" applyNumberFormat="1" applyFont="1" applyFill="1" applyBorder="1" applyAlignment="1">
      <alignment horizontal="center" vertical="center" wrapText="1"/>
    </xf>
    <xf numFmtId="4" fontId="6" fillId="6" borderId="113" xfId="0" applyNumberFormat="1" applyFont="1" applyFill="1" applyBorder="1" applyAlignment="1">
      <alignment horizontal="right" vertical="center" wrapText="1"/>
    </xf>
    <xf numFmtId="4" fontId="6" fillId="2" borderId="41" xfId="0" applyNumberFormat="1" applyFont="1" applyFill="1" applyBorder="1" applyAlignment="1">
      <alignment horizontal="right" vertical="center" wrapText="1"/>
    </xf>
    <xf numFmtId="0" fontId="10" fillId="9" borderId="41" xfId="132" applyFont="1" applyFill="1" applyBorder="1" applyAlignment="1">
      <alignment horizontal="center" vertical="center" wrapText="1"/>
    </xf>
    <xf numFmtId="4" fontId="6" fillId="2" borderId="41" xfId="0" applyNumberFormat="1" applyFont="1" applyFill="1" applyBorder="1" applyAlignment="1">
      <alignment horizontal="center" vertical="center" wrapText="1"/>
    </xf>
    <xf numFmtId="0" fontId="6" fillId="6" borderId="114" xfId="0" applyFont="1" applyFill="1" applyBorder="1" applyAlignment="1" applyProtection="1">
      <alignment horizontal="center" vertical="center" wrapText="1"/>
      <protection locked="0"/>
    </xf>
    <xf numFmtId="0" fontId="6" fillId="8" borderId="78" xfId="132" applyFont="1" applyFill="1" applyBorder="1" applyAlignment="1">
      <alignment horizontal="center" vertical="center" wrapText="1"/>
    </xf>
    <xf numFmtId="0" fontId="10" fillId="9" borderId="78" xfId="132" applyFont="1" applyFill="1" applyBorder="1" applyAlignment="1">
      <alignment horizontal="center" vertical="center" wrapText="1"/>
    </xf>
    <xf numFmtId="0" fontId="6" fillId="8" borderId="78" xfId="132" applyFont="1" applyFill="1" applyBorder="1" applyAlignment="1">
      <alignment horizontal="center" vertical="center"/>
    </xf>
    <xf numFmtId="0" fontId="10" fillId="6" borderId="115" xfId="0" applyFont="1" applyFill="1" applyBorder="1" applyProtection="1">
      <protection locked="0"/>
    </xf>
    <xf numFmtId="0" fontId="6" fillId="8" borderId="80" xfId="132" applyFont="1" applyFill="1" applyBorder="1" applyAlignment="1">
      <alignment horizontal="center" vertical="center" wrapText="1"/>
    </xf>
    <xf numFmtId="0" fontId="10" fillId="9" borderId="80" xfId="132" applyFont="1" applyFill="1" applyBorder="1" applyAlignment="1">
      <alignment horizontal="center" vertical="center" wrapText="1"/>
    </xf>
    <xf numFmtId="49" fontId="6" fillId="8" borderId="80" xfId="132" applyNumberFormat="1" applyFont="1" applyFill="1" applyBorder="1" applyAlignment="1">
      <alignment horizontal="center" vertical="center"/>
    </xf>
    <xf numFmtId="0" fontId="6" fillId="8" borderId="116" xfId="132" applyFont="1" applyFill="1" applyBorder="1" applyAlignment="1">
      <alignment horizontal="center" vertical="center"/>
    </xf>
    <xf numFmtId="0" fontId="10" fillId="9" borderId="117" xfId="132" applyFont="1" applyFill="1" applyBorder="1" applyAlignment="1">
      <alignment horizontal="center" vertical="center" wrapText="1"/>
    </xf>
    <xf numFmtId="4" fontId="6" fillId="8" borderId="41" xfId="132" applyNumberFormat="1" applyFont="1" applyFill="1" applyBorder="1" applyAlignment="1">
      <alignment horizontal="center" vertical="center" wrapText="1"/>
    </xf>
    <xf numFmtId="4" fontId="7" fillId="3" borderId="52" xfId="0" applyNumberFormat="1" applyFont="1" applyFill="1" applyBorder="1" applyAlignment="1">
      <alignment horizontal="center" vertical="center"/>
    </xf>
    <xf numFmtId="4" fontId="6" fillId="5" borderId="119" xfId="127" applyNumberFormat="1" applyFont="1" applyFill="1" applyBorder="1" applyAlignment="1">
      <alignment vertical="center" wrapText="1"/>
    </xf>
    <xf numFmtId="4" fontId="6" fillId="5" borderId="0" xfId="127" applyNumberFormat="1" applyFont="1" applyFill="1" applyAlignment="1">
      <alignment vertical="center" wrapText="1"/>
    </xf>
    <xf numFmtId="49" fontId="6" fillId="3" borderId="119" xfId="0" applyNumberFormat="1" applyFont="1" applyFill="1" applyBorder="1" applyAlignment="1">
      <alignment horizontal="center" vertical="center" wrapText="1"/>
    </xf>
    <xf numFmtId="0" fontId="6" fillId="3" borderId="71" xfId="0" applyFont="1" applyFill="1" applyBorder="1" applyAlignment="1">
      <alignment horizontal="center" vertical="center" wrapText="1"/>
    </xf>
    <xf numFmtId="10" fontId="7" fillId="3" borderId="11" xfId="139" applyNumberFormat="1" applyFont="1" applyFill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4" fontId="12" fillId="0" borderId="120" xfId="0" applyNumberFormat="1" applyFont="1" applyBorder="1" applyAlignment="1">
      <alignment horizontal="center" vertical="center"/>
    </xf>
    <xf numFmtId="10" fontId="8" fillId="0" borderId="121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top" wrapText="1"/>
    </xf>
    <xf numFmtId="0" fontId="18" fillId="0" borderId="0" xfId="0" quotePrefix="1" applyFont="1" applyAlignment="1" applyProtection="1">
      <alignment horizontal="left" vertical="center" wrapText="1"/>
      <protection locked="0"/>
    </xf>
    <xf numFmtId="0" fontId="18" fillId="0" borderId="0" xfId="0" applyFont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center" wrapText="1"/>
    </xf>
    <xf numFmtId="0" fontId="32" fillId="0" borderId="0" xfId="0" applyFont="1" applyAlignment="1">
      <alignment horizontal="left" vertical="distributed" wrapText="1"/>
    </xf>
    <xf numFmtId="0" fontId="14" fillId="0" borderId="89" xfId="0" applyFont="1" applyBorder="1" applyAlignment="1" applyProtection="1">
      <alignment horizontal="center" vertical="top" wrapText="1"/>
      <protection locked="0"/>
    </xf>
    <xf numFmtId="0" fontId="14" fillId="0" borderId="9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>
      <alignment horizontal="center" vertical="center" wrapText="1"/>
    </xf>
    <xf numFmtId="4" fontId="6" fillId="6" borderId="85" xfId="87" applyNumberFormat="1" applyFont="1" applyFill="1" applyBorder="1" applyAlignment="1">
      <alignment horizontal="center" vertical="center"/>
    </xf>
    <xf numFmtId="4" fontId="6" fillId="6" borderId="86" xfId="87" applyNumberFormat="1" applyFont="1" applyFill="1" applyBorder="1" applyAlignment="1">
      <alignment horizontal="center" vertical="center"/>
    </xf>
    <xf numFmtId="0" fontId="6" fillId="6" borderId="87" xfId="0" applyFont="1" applyFill="1" applyBorder="1" applyAlignment="1">
      <alignment horizontal="center" vertical="center"/>
    </xf>
    <xf numFmtId="0" fontId="6" fillId="6" borderId="88" xfId="0" applyFont="1" applyFill="1" applyBorder="1" applyAlignment="1">
      <alignment horizontal="center" vertical="center"/>
    </xf>
    <xf numFmtId="0" fontId="27" fillId="6" borderId="91" xfId="0" applyFont="1" applyFill="1" applyBorder="1" applyAlignment="1">
      <alignment horizontal="center" vertical="center" wrapText="1"/>
    </xf>
    <xf numFmtId="0" fontId="27" fillId="6" borderId="47" xfId="0" applyFont="1" applyFill="1" applyBorder="1" applyAlignment="1">
      <alignment horizontal="center" vertical="center" wrapText="1"/>
    </xf>
    <xf numFmtId="0" fontId="13" fillId="0" borderId="89" xfId="0" applyFont="1" applyBorder="1" applyAlignment="1">
      <alignment horizontal="center" vertical="top" wrapText="1"/>
    </xf>
    <xf numFmtId="0" fontId="6" fillId="6" borderId="85" xfId="0" applyFont="1" applyFill="1" applyBorder="1" applyAlignment="1">
      <alignment horizontal="center" vertical="center"/>
    </xf>
    <xf numFmtId="0" fontId="6" fillId="6" borderId="90" xfId="0" applyFont="1" applyFill="1" applyBorder="1" applyAlignment="1">
      <alignment horizontal="center" vertical="center"/>
    </xf>
    <xf numFmtId="0" fontId="6" fillId="6" borderId="89" xfId="0" applyFont="1" applyFill="1" applyBorder="1" applyAlignment="1">
      <alignment horizontal="center" vertical="center" wrapText="1"/>
    </xf>
    <xf numFmtId="0" fontId="6" fillId="6" borderId="14" xfId="0" applyFont="1" applyFill="1" applyBorder="1" applyAlignment="1">
      <alignment horizontal="center" vertical="center" wrapText="1"/>
    </xf>
    <xf numFmtId="44" fontId="6" fillId="6" borderId="68" xfId="87" applyFont="1" applyFill="1" applyBorder="1" applyAlignment="1">
      <alignment horizontal="center" vertical="center" wrapText="1"/>
    </xf>
    <xf numFmtId="44" fontId="6" fillId="6" borderId="72" xfId="87" applyFont="1" applyFill="1" applyBorder="1" applyAlignment="1">
      <alignment horizontal="center" vertical="center" wrapText="1"/>
    </xf>
    <xf numFmtId="44" fontId="6" fillId="6" borderId="70" xfId="87" applyFont="1" applyFill="1" applyBorder="1" applyAlignment="1">
      <alignment horizontal="center" vertical="center" wrapText="1"/>
    </xf>
    <xf numFmtId="44" fontId="6" fillId="6" borderId="74" xfId="87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6" borderId="58" xfId="0" applyFont="1" applyFill="1" applyBorder="1" applyAlignment="1">
      <alignment horizontal="center" vertical="center" wrapText="1"/>
    </xf>
    <xf numFmtId="0" fontId="6" fillId="6" borderId="59" xfId="0" applyFont="1" applyFill="1" applyBorder="1" applyAlignment="1">
      <alignment horizontal="center" vertical="center" wrapText="1"/>
    </xf>
    <xf numFmtId="10" fontId="6" fillId="6" borderId="82" xfId="5" applyNumberFormat="1" applyFont="1" applyFill="1" applyBorder="1" applyAlignment="1" applyProtection="1">
      <alignment horizontal="center" vertical="center"/>
      <protection locked="0"/>
    </xf>
    <xf numFmtId="10" fontId="6" fillId="6" borderId="59" xfId="5" applyNumberFormat="1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center" vertical="top" wrapText="1"/>
      <protection locked="0"/>
    </xf>
    <xf numFmtId="0" fontId="6" fillId="7" borderId="51" xfId="0" applyFont="1" applyFill="1" applyBorder="1" applyAlignment="1">
      <alignment horizontal="center" vertical="center"/>
    </xf>
    <xf numFmtId="0" fontId="6" fillId="7" borderId="53" xfId="0" applyFont="1" applyFill="1" applyBorder="1" applyAlignment="1">
      <alignment horizontal="center" vertical="center"/>
    </xf>
    <xf numFmtId="0" fontId="6" fillId="7" borderId="52" xfId="0" applyFont="1" applyFill="1" applyBorder="1" applyAlignment="1">
      <alignment horizontal="center" vertical="center" wrapText="1"/>
    </xf>
    <xf numFmtId="0" fontId="6" fillId="7" borderId="54" xfId="0" applyFont="1" applyFill="1" applyBorder="1" applyAlignment="1">
      <alignment horizontal="center" vertical="center" wrapText="1"/>
    </xf>
    <xf numFmtId="2" fontId="6" fillId="7" borderId="11" xfId="0" applyNumberFormat="1" applyFont="1" applyFill="1" applyBorder="1" applyAlignment="1">
      <alignment horizontal="center" vertical="center"/>
    </xf>
    <xf numFmtId="2" fontId="6" fillId="7" borderId="52" xfId="0" applyNumberFormat="1" applyFont="1" applyFill="1" applyBorder="1" applyAlignment="1">
      <alignment horizontal="center" vertical="center"/>
    </xf>
    <xf numFmtId="2" fontId="6" fillId="7" borderId="54" xfId="0" applyNumberFormat="1" applyFont="1" applyFill="1" applyBorder="1" applyAlignment="1">
      <alignment horizontal="center" vertical="center"/>
    </xf>
    <xf numFmtId="2" fontId="6" fillId="7" borderId="11" xfId="0" applyNumberFormat="1" applyFont="1" applyFill="1" applyBorder="1" applyAlignment="1">
      <alignment horizontal="center" vertical="center" wrapText="1"/>
    </xf>
    <xf numFmtId="2" fontId="6" fillId="7" borderId="52" xfId="0" applyNumberFormat="1" applyFont="1" applyFill="1" applyBorder="1" applyAlignment="1">
      <alignment horizontal="center" vertical="center" wrapText="1"/>
    </xf>
    <xf numFmtId="2" fontId="6" fillId="7" borderId="54" xfId="0" applyNumberFormat="1" applyFont="1" applyFill="1" applyBorder="1" applyAlignment="1">
      <alignment horizontal="center" vertical="center" wrapText="1"/>
    </xf>
    <xf numFmtId="0" fontId="15" fillId="0" borderId="43" xfId="0" applyFont="1" applyBorder="1" applyAlignment="1" applyProtection="1">
      <alignment horizontal="center" vertical="top" wrapText="1"/>
      <protection locked="0"/>
    </xf>
    <xf numFmtId="0" fontId="15" fillId="0" borderId="61" xfId="0" applyFont="1" applyBorder="1" applyAlignment="1" applyProtection="1">
      <alignment horizontal="center" vertical="top" wrapText="1"/>
      <protection locked="0"/>
    </xf>
    <xf numFmtId="0" fontId="15" fillId="0" borderId="62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4" fontId="24" fillId="0" borderId="64" xfId="0" applyNumberFormat="1" applyFont="1" applyBorder="1" applyAlignment="1" applyProtection="1">
      <alignment horizontal="left" vertical="center" wrapText="1"/>
      <protection locked="0"/>
    </xf>
    <xf numFmtId="4" fontId="24" fillId="0" borderId="0" xfId="0" applyNumberFormat="1" applyFont="1" applyAlignment="1" applyProtection="1">
      <alignment horizontal="left" vertical="center" wrapText="1"/>
      <protection locked="0"/>
    </xf>
    <xf numFmtId="4" fontId="24" fillId="0" borderId="0" xfId="0" applyNumberFormat="1" applyFont="1" applyAlignment="1" applyProtection="1">
      <alignment horizontal="left" vertical="center"/>
      <protection locked="0"/>
    </xf>
    <xf numFmtId="0" fontId="76" fillId="0" borderId="64" xfId="0" applyFont="1" applyBorder="1" applyAlignment="1" applyProtection="1">
      <alignment horizontal="center" vertical="center" textRotation="255"/>
      <protection locked="0"/>
    </xf>
    <xf numFmtId="0" fontId="23" fillId="0" borderId="0" xfId="0" applyFont="1" applyAlignment="1" applyProtection="1">
      <alignment horizontal="center" vertical="center" textRotation="255"/>
      <protection locked="0"/>
    </xf>
    <xf numFmtId="0" fontId="14" fillId="0" borderId="60" xfId="0" applyFont="1" applyBorder="1" applyAlignment="1" applyProtection="1">
      <alignment horizontal="center" vertical="top" wrapText="1"/>
      <protection locked="0"/>
    </xf>
    <xf numFmtId="0" fontId="14" fillId="0" borderId="50" xfId="0" applyFont="1" applyBorder="1" applyAlignment="1" applyProtection="1">
      <alignment horizontal="center" vertical="top" wrapText="1"/>
      <protection locked="0"/>
    </xf>
    <xf numFmtId="0" fontId="14" fillId="0" borderId="84" xfId="0" applyFont="1" applyBorder="1" applyAlignment="1" applyProtection="1">
      <alignment horizontal="center" vertical="top" wrapText="1"/>
      <protection locked="0"/>
    </xf>
    <xf numFmtId="0" fontId="14" fillId="0" borderId="41" xfId="0" applyFont="1" applyBorder="1" applyAlignment="1" applyProtection="1">
      <alignment horizontal="center" vertical="top" wrapText="1"/>
      <protection locked="0"/>
    </xf>
    <xf numFmtId="0" fontId="14" fillId="0" borderId="63" xfId="0" applyFont="1" applyBorder="1" applyAlignment="1" applyProtection="1">
      <alignment horizontal="center" vertical="top" wrapText="1"/>
      <protection locked="0"/>
    </xf>
    <xf numFmtId="0" fontId="14" fillId="0" borderId="79" xfId="0" applyFont="1" applyBorder="1" applyAlignment="1" applyProtection="1">
      <alignment horizontal="center" vertical="top" wrapText="1"/>
      <protection locked="0"/>
    </xf>
    <xf numFmtId="0" fontId="4" fillId="2" borderId="0" xfId="0" applyFont="1" applyFill="1" applyAlignment="1">
      <alignment horizontal="center" vertical="center"/>
    </xf>
    <xf numFmtId="0" fontId="6" fillId="7" borderId="49" xfId="0" applyFont="1" applyFill="1" applyBorder="1" applyAlignment="1">
      <alignment horizontal="center" vertical="center" wrapText="1"/>
    </xf>
    <xf numFmtId="0" fontId="6" fillId="7" borderId="50" xfId="0" applyFont="1" applyFill="1" applyBorder="1" applyAlignment="1">
      <alignment horizontal="center" vertical="center" wrapText="1"/>
    </xf>
    <xf numFmtId="0" fontId="6" fillId="7" borderId="65" xfId="0" applyFont="1" applyFill="1" applyBorder="1" applyAlignment="1">
      <alignment horizontal="center" vertical="center" wrapText="1"/>
    </xf>
    <xf numFmtId="0" fontId="6" fillId="7" borderId="66" xfId="0" applyFont="1" applyFill="1" applyBorder="1" applyAlignment="1" applyProtection="1">
      <alignment horizontal="center" vertical="center" wrapText="1"/>
      <protection locked="0"/>
    </xf>
    <xf numFmtId="0" fontId="6" fillId="7" borderId="50" xfId="0" applyFont="1" applyFill="1" applyBorder="1" applyAlignment="1" applyProtection="1">
      <alignment horizontal="center" vertical="center" wrapText="1"/>
      <protection locked="0"/>
    </xf>
    <xf numFmtId="0" fontId="6" fillId="7" borderId="67" xfId="0" applyFont="1" applyFill="1" applyBorder="1" applyAlignment="1" applyProtection="1">
      <alignment horizontal="center" vertical="center" wrapText="1"/>
      <protection locked="0"/>
    </xf>
    <xf numFmtId="0" fontId="6" fillId="7" borderId="9" xfId="0" applyFont="1" applyFill="1" applyBorder="1" applyAlignment="1">
      <alignment horizontal="center" vertical="center" wrapText="1"/>
    </xf>
    <xf numFmtId="0" fontId="6" fillId="7" borderId="68" xfId="0" applyFont="1" applyFill="1" applyBorder="1" applyAlignment="1">
      <alignment horizontal="center" vertical="center" wrapText="1"/>
    </xf>
    <xf numFmtId="0" fontId="6" fillId="7" borderId="9" xfId="0" applyFont="1" applyFill="1" applyBorder="1" applyAlignment="1" applyProtection="1">
      <alignment horizontal="center" vertical="center" wrapText="1"/>
      <protection locked="0"/>
    </xf>
    <xf numFmtId="0" fontId="6" fillId="7" borderId="70" xfId="0" applyFont="1" applyFill="1" applyBorder="1" applyAlignment="1" applyProtection="1">
      <alignment horizontal="center" vertical="center" wrapText="1"/>
      <protection locked="0"/>
    </xf>
    <xf numFmtId="43" fontId="6" fillId="7" borderId="11" xfId="0" applyNumberFormat="1" applyFont="1" applyFill="1" applyBorder="1" applyAlignment="1">
      <alignment horizontal="center" vertical="center" wrapText="1"/>
    </xf>
    <xf numFmtId="43" fontId="6" fillId="7" borderId="52" xfId="0" applyNumberFormat="1" applyFont="1" applyFill="1" applyBorder="1" applyAlignment="1">
      <alignment horizontal="center" vertical="center" wrapText="1"/>
    </xf>
    <xf numFmtId="43" fontId="6" fillId="7" borderId="54" xfId="0" applyNumberFormat="1" applyFont="1" applyFill="1" applyBorder="1" applyAlignment="1">
      <alignment horizontal="center" vertical="center" wrapText="1"/>
    </xf>
    <xf numFmtId="0" fontId="6" fillId="7" borderId="1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69" xfId="0" applyFont="1" applyFill="1" applyBorder="1" applyAlignment="1" applyProtection="1">
      <alignment horizontal="center" vertical="center" wrapText="1"/>
      <protection locked="0"/>
    </xf>
    <xf numFmtId="0" fontId="6" fillId="7" borderId="71" xfId="0" applyFont="1" applyFill="1" applyBorder="1" applyAlignment="1" applyProtection="1">
      <alignment horizontal="center" vertical="center" wrapText="1"/>
      <protection locked="0"/>
    </xf>
    <xf numFmtId="0" fontId="6" fillId="7" borderId="73" xfId="0" applyFont="1" applyFill="1" applyBorder="1" applyAlignment="1" applyProtection="1">
      <alignment horizontal="center" vertical="center" wrapText="1"/>
      <protection locked="0"/>
    </xf>
    <xf numFmtId="44" fontId="6" fillId="7" borderId="11" xfId="87" applyFont="1" applyFill="1" applyBorder="1" applyAlignment="1" applyProtection="1">
      <alignment horizontal="center" vertical="center" wrapText="1"/>
      <protection locked="0"/>
    </xf>
    <xf numFmtId="44" fontId="6" fillId="7" borderId="52" xfId="87" applyFont="1" applyFill="1" applyBorder="1" applyAlignment="1" applyProtection="1">
      <alignment horizontal="center" vertical="center" wrapText="1"/>
      <protection locked="0"/>
    </xf>
    <xf numFmtId="44" fontId="6" fillId="7" borderId="54" xfId="87" applyFont="1" applyFill="1" applyBorder="1" applyAlignment="1" applyProtection="1">
      <alignment horizontal="center" vertical="center" wrapText="1"/>
      <protection locked="0"/>
    </xf>
    <xf numFmtId="0" fontId="6" fillId="7" borderId="14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4" fontId="7" fillId="3" borderId="11" xfId="0" applyNumberFormat="1" applyFont="1" applyFill="1" applyBorder="1" applyAlignment="1">
      <alignment horizontal="center" vertical="center"/>
    </xf>
    <xf numFmtId="4" fontId="7" fillId="3" borderId="52" xfId="0" applyNumberFormat="1" applyFont="1" applyFill="1" applyBorder="1" applyAlignment="1">
      <alignment horizontal="center" vertical="center"/>
    </xf>
    <xf numFmtId="4" fontId="7" fillId="3" borderId="7" xfId="0" applyNumberFormat="1" applyFont="1" applyFill="1" applyBorder="1" applyAlignment="1">
      <alignment horizontal="center" vertical="center"/>
    </xf>
    <xf numFmtId="10" fontId="7" fillId="3" borderId="7" xfId="139" applyNumberFormat="1" applyFont="1" applyFill="1" applyBorder="1" applyAlignment="1">
      <alignment horizontal="center" vertical="center"/>
    </xf>
    <xf numFmtId="10" fontId="7" fillId="3" borderId="9" xfId="139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118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8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0" fontId="6" fillId="3" borderId="25" xfId="0" applyNumberFormat="1" applyFont="1" applyFill="1" applyBorder="1" applyAlignment="1">
      <alignment horizontal="center" vertical="center"/>
    </xf>
    <xf numFmtId="10" fontId="6" fillId="3" borderId="26" xfId="0" applyNumberFormat="1" applyFont="1" applyFill="1" applyBorder="1" applyAlignment="1">
      <alignment horizontal="center" vertical="center"/>
    </xf>
    <xf numFmtId="10" fontId="6" fillId="3" borderId="27" xfId="0" applyNumberFormat="1" applyFont="1" applyFill="1" applyBorder="1" applyAlignment="1">
      <alignment horizontal="center" vertical="center"/>
    </xf>
    <xf numFmtId="0" fontId="13" fillId="0" borderId="2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21" xfId="0" applyFont="1" applyBorder="1" applyAlignment="1">
      <alignment horizontal="center" vertical="top" wrapText="1"/>
    </xf>
    <xf numFmtId="0" fontId="15" fillId="0" borderId="22" xfId="0" applyFont="1" applyBorder="1" applyAlignment="1">
      <alignment horizontal="center" vertical="top" wrapText="1"/>
    </xf>
    <xf numFmtId="0" fontId="16" fillId="0" borderId="37" xfId="0" applyFont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0" fontId="6" fillId="3" borderId="20" xfId="0" applyNumberFormat="1" applyFont="1" applyFill="1" applyBorder="1" applyAlignment="1">
      <alignment horizontal="center"/>
    </xf>
    <xf numFmtId="10" fontId="6" fillId="3" borderId="21" xfId="0" applyNumberFormat="1" applyFont="1" applyFill="1" applyBorder="1" applyAlignment="1">
      <alignment horizontal="center"/>
    </xf>
    <xf numFmtId="10" fontId="6" fillId="3" borderId="22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 wrapText="1"/>
    </xf>
    <xf numFmtId="2" fontId="6" fillId="2" borderId="52" xfId="0" applyNumberFormat="1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4" fontId="6" fillId="2" borderId="11" xfId="127" applyNumberFormat="1" applyFont="1" applyFill="1" applyBorder="1" applyAlignment="1">
      <alignment horizontal="center" vertical="center" wrapText="1"/>
    </xf>
    <xf numFmtId="4" fontId="6" fillId="2" borderId="52" xfId="127" applyNumberFormat="1" applyFont="1" applyFill="1" applyBorder="1" applyAlignment="1">
      <alignment horizontal="center" vertical="center" wrapText="1"/>
    </xf>
    <xf numFmtId="4" fontId="6" fillId="2" borderId="7" xfId="127" applyNumberFormat="1" applyFont="1" applyFill="1" applyBorder="1" applyAlignment="1">
      <alignment horizontal="center" vertical="center" wrapText="1"/>
    </xf>
    <xf numFmtId="4" fontId="6" fillId="5" borderId="11" xfId="127" applyNumberFormat="1" applyFont="1" applyFill="1" applyBorder="1" applyAlignment="1">
      <alignment horizontal="center" vertical="center" wrapText="1"/>
    </xf>
    <xf numFmtId="4" fontId="6" fillId="5" borderId="52" xfId="127" applyNumberFormat="1" applyFont="1" applyFill="1" applyBorder="1" applyAlignment="1">
      <alignment horizontal="center" vertical="center" wrapText="1"/>
    </xf>
    <xf numFmtId="4" fontId="6" fillId="5" borderId="7" xfId="127" applyNumberFormat="1" applyFont="1" applyFill="1" applyBorder="1" applyAlignment="1">
      <alignment horizontal="center" vertical="center" wrapText="1"/>
    </xf>
    <xf numFmtId="0" fontId="14" fillId="0" borderId="32" xfId="0" applyFont="1" applyBorder="1" applyAlignment="1" applyProtection="1">
      <alignment horizontal="center" vertical="top" wrapText="1"/>
      <protection locked="0"/>
    </xf>
    <xf numFmtId="0" fontId="14" fillId="0" borderId="33" xfId="0" applyFont="1" applyBorder="1" applyAlignment="1" applyProtection="1">
      <alignment horizontal="center" vertical="top" wrapText="1"/>
      <protection locked="0"/>
    </xf>
    <xf numFmtId="0" fontId="14" fillId="0" borderId="35" xfId="0" applyFont="1" applyBorder="1" applyAlignment="1" applyProtection="1">
      <alignment horizontal="center" vertical="top" wrapText="1"/>
      <protection locked="0"/>
    </xf>
    <xf numFmtId="0" fontId="14" fillId="0" borderId="36" xfId="0" applyFont="1" applyBorder="1" applyAlignment="1" applyProtection="1">
      <alignment horizontal="center" vertical="top" wrapText="1"/>
      <protection locked="0"/>
    </xf>
    <xf numFmtId="0" fontId="5" fillId="0" borderId="38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75" fillId="2" borderId="0" xfId="0" applyFont="1" applyFill="1" applyAlignment="1">
      <alignment horizontal="center"/>
    </xf>
    <xf numFmtId="4" fontId="7" fillId="3" borderId="6" xfId="0" applyNumberFormat="1" applyFont="1" applyFill="1" applyBorder="1" applyAlignment="1">
      <alignment horizontal="center" vertical="center"/>
    </xf>
  </cellXfs>
  <cellStyles count="160">
    <cellStyle name="20% - Accent1" xfId="8" xr:uid="{00000000-0005-0000-0000-000013000000}"/>
    <cellStyle name="20% - Accent1 2" xfId="16" xr:uid="{00000000-0005-0000-0000-000034000000}"/>
    <cellStyle name="20% - Accent2" xfId="18" xr:uid="{00000000-0005-0000-0000-00003A000000}"/>
    <cellStyle name="20% - Accent2 2" xfId="22" xr:uid="{00000000-0005-0000-0000-000044000000}"/>
    <cellStyle name="20% - Accent3" xfId="3" xr:uid="{00000000-0005-0000-0000-000005000000}"/>
    <cellStyle name="20% - Accent3 2" xfId="24" xr:uid="{00000000-0005-0000-0000-000046000000}"/>
    <cellStyle name="20% - Accent4" xfId="21" xr:uid="{00000000-0005-0000-0000-000041000000}"/>
    <cellStyle name="20% - Accent4 2" xfId="25" xr:uid="{00000000-0005-0000-0000-000047000000}"/>
    <cellStyle name="20% - Accent5" xfId="9" xr:uid="{00000000-0005-0000-0000-000015000000}"/>
    <cellStyle name="20% - Accent5 2" xfId="26" xr:uid="{00000000-0005-0000-0000-000048000000}"/>
    <cellStyle name="20% - Accent6" xfId="27" xr:uid="{00000000-0005-0000-0000-000049000000}"/>
    <cellStyle name="20% - Accent6 2" xfId="6" xr:uid="{00000000-0005-0000-0000-00000C000000}"/>
    <cellStyle name="40% - Accent1" xfId="1" xr:uid="{00000000-0005-0000-0000-000001000000}"/>
    <cellStyle name="40% - Accent1 2" xfId="20" xr:uid="{00000000-0005-0000-0000-00003E000000}"/>
    <cellStyle name="40% - Accent2" xfId="28" xr:uid="{00000000-0005-0000-0000-00004A000000}"/>
    <cellStyle name="40% - Accent2 2" xfId="29" xr:uid="{00000000-0005-0000-0000-00004B000000}"/>
    <cellStyle name="40% - Accent3" xfId="30" xr:uid="{00000000-0005-0000-0000-00004C000000}"/>
    <cellStyle name="40% - Accent3 2" xfId="31" xr:uid="{00000000-0005-0000-0000-00004D000000}"/>
    <cellStyle name="40% - Accent4" xfId="32" xr:uid="{00000000-0005-0000-0000-00004E000000}"/>
    <cellStyle name="40% - Accent4 2" xfId="33" xr:uid="{00000000-0005-0000-0000-00004F000000}"/>
    <cellStyle name="40% - Accent5" xfId="34" xr:uid="{00000000-0005-0000-0000-000050000000}"/>
    <cellStyle name="40% - Accent5 2" xfId="35" xr:uid="{00000000-0005-0000-0000-000051000000}"/>
    <cellStyle name="40% - Accent6" xfId="36" xr:uid="{00000000-0005-0000-0000-000052000000}"/>
    <cellStyle name="40% - Accent6 2" xfId="15" xr:uid="{00000000-0005-0000-0000-000031000000}"/>
    <cellStyle name="60% - Accent1" xfId="37" xr:uid="{00000000-0005-0000-0000-000053000000}"/>
    <cellStyle name="60% - Accent1 2" xfId="38" xr:uid="{00000000-0005-0000-0000-000054000000}"/>
    <cellStyle name="60% - Accent2" xfId="40" xr:uid="{00000000-0005-0000-0000-000056000000}"/>
    <cellStyle name="60% - Accent2 2" xfId="41" xr:uid="{00000000-0005-0000-0000-000057000000}"/>
    <cellStyle name="60% - Accent3" xfId="42" xr:uid="{00000000-0005-0000-0000-000058000000}"/>
    <cellStyle name="60% - Accent3 2" xfId="44" xr:uid="{00000000-0005-0000-0000-00005A000000}"/>
    <cellStyle name="60% - Accent4" xfId="45" xr:uid="{00000000-0005-0000-0000-00005B000000}"/>
    <cellStyle name="60% - Accent4 2" xfId="46" xr:uid="{00000000-0005-0000-0000-00005C000000}"/>
    <cellStyle name="60% - Accent5" xfId="47" xr:uid="{00000000-0005-0000-0000-00005D000000}"/>
    <cellStyle name="60% - Accent5 2" xfId="48" xr:uid="{00000000-0005-0000-0000-00005E000000}"/>
    <cellStyle name="60% - Accent6" xfId="49" xr:uid="{00000000-0005-0000-0000-00005F000000}"/>
    <cellStyle name="60% - Accent6 2" xfId="50" xr:uid="{00000000-0005-0000-0000-000060000000}"/>
    <cellStyle name="Accent1" xfId="51" xr:uid="{00000000-0005-0000-0000-000061000000}"/>
    <cellStyle name="Accent1 2" xfId="52" xr:uid="{00000000-0005-0000-0000-000062000000}"/>
    <cellStyle name="Accent2" xfId="53" xr:uid="{00000000-0005-0000-0000-000063000000}"/>
    <cellStyle name="Accent2 2" xfId="54" xr:uid="{00000000-0005-0000-0000-000064000000}"/>
    <cellStyle name="Accent3" xfId="55" xr:uid="{00000000-0005-0000-0000-000065000000}"/>
    <cellStyle name="Accent3 2" xfId="12" xr:uid="{00000000-0005-0000-0000-000025000000}"/>
    <cellStyle name="Accent4" xfId="56" xr:uid="{00000000-0005-0000-0000-000066000000}"/>
    <cellStyle name="Accent4 2" xfId="58" xr:uid="{00000000-0005-0000-0000-000068000000}"/>
    <cellStyle name="Accent5" xfId="59" xr:uid="{00000000-0005-0000-0000-000069000000}"/>
    <cellStyle name="Accent5 2" xfId="10" xr:uid="{00000000-0005-0000-0000-000017000000}"/>
    <cellStyle name="Accent6" xfId="57" xr:uid="{00000000-0005-0000-0000-000067000000}"/>
    <cellStyle name="Accent6 2" xfId="60" xr:uid="{00000000-0005-0000-0000-00006A000000}"/>
    <cellStyle name="Bad" xfId="43" xr:uid="{00000000-0005-0000-0000-000059000000}"/>
    <cellStyle name="Bad 1" xfId="61" xr:uid="{00000000-0005-0000-0000-00006B000000}"/>
    <cellStyle name="Calculation" xfId="62" xr:uid="{00000000-0005-0000-0000-00006C000000}"/>
    <cellStyle name="Calculation 2" xfId="63" xr:uid="{00000000-0005-0000-0000-00006D000000}"/>
    <cellStyle name="Check Cell" xfId="65" xr:uid="{00000000-0005-0000-0000-00006F000000}"/>
    <cellStyle name="Check Cell 2" xfId="66" xr:uid="{00000000-0005-0000-0000-000070000000}"/>
    <cellStyle name="Currency_Revised Pricing List to CISCEA" xfId="68" xr:uid="{00000000-0005-0000-0000-000072000000}"/>
    <cellStyle name="Excel Built-in Normal_Mapa de Cotações Cinto tipo paraquedista." xfId="70" xr:uid="{00000000-0005-0000-0000-000074000000}"/>
    <cellStyle name="Explanatory Text" xfId="71" xr:uid="{00000000-0005-0000-0000-000075000000}"/>
    <cellStyle name="Explanatory Text 2" xfId="72" xr:uid="{00000000-0005-0000-0000-000076000000}"/>
    <cellStyle name="Good" xfId="74" xr:uid="{00000000-0005-0000-0000-000078000000}"/>
    <cellStyle name="Good 2" xfId="76" xr:uid="{00000000-0005-0000-0000-00007A000000}"/>
    <cellStyle name="Heading 1" xfId="77" xr:uid="{00000000-0005-0000-0000-00007B000000}"/>
    <cellStyle name="Heading 1 3" xfId="14" xr:uid="{00000000-0005-0000-0000-00002F000000}"/>
    <cellStyle name="Heading 2" xfId="78" xr:uid="{00000000-0005-0000-0000-00007C000000}"/>
    <cellStyle name="Heading 2 4" xfId="79" xr:uid="{00000000-0005-0000-0000-00007D000000}"/>
    <cellStyle name="Heading 3" xfId="23" xr:uid="{00000000-0005-0000-0000-000045000000}"/>
    <cellStyle name="Heading 3 2" xfId="80" xr:uid="{00000000-0005-0000-0000-00007E000000}"/>
    <cellStyle name="Heading 4" xfId="81" xr:uid="{00000000-0005-0000-0000-00007F000000}"/>
    <cellStyle name="Heading 4 2" xfId="82" xr:uid="{00000000-0005-0000-0000-000080000000}"/>
    <cellStyle name="Input" xfId="84" xr:uid="{00000000-0005-0000-0000-000082000000}"/>
    <cellStyle name="Input 2" xfId="85" xr:uid="{00000000-0005-0000-0000-000083000000}"/>
    <cellStyle name="Linked Cell" xfId="86" xr:uid="{00000000-0005-0000-0000-000084000000}"/>
    <cellStyle name="Linked Cell 2" xfId="4" xr:uid="{00000000-0005-0000-0000-000006000000}"/>
    <cellStyle name="Moeda 10" xfId="87" xr:uid="{00000000-0005-0000-0000-000085000000}"/>
    <cellStyle name="Moeda 10 2" xfId="13" xr:uid="{00000000-0005-0000-0000-00002B000000}"/>
    <cellStyle name="Moeda 10 2 2" xfId="88" xr:uid="{00000000-0005-0000-0000-000086000000}"/>
    <cellStyle name="Moeda 10 3" xfId="89" xr:uid="{00000000-0005-0000-0000-000087000000}"/>
    <cellStyle name="Moeda 13 2" xfId="90" xr:uid="{00000000-0005-0000-0000-000088000000}"/>
    <cellStyle name="Moeda 13 2 2" xfId="91" xr:uid="{00000000-0005-0000-0000-000089000000}"/>
    <cellStyle name="Moeda 14 2" xfId="92" xr:uid="{00000000-0005-0000-0000-00008A000000}"/>
    <cellStyle name="Moeda 14 2 2" xfId="93" xr:uid="{00000000-0005-0000-0000-00008B000000}"/>
    <cellStyle name="Moeda 15 2" xfId="94" xr:uid="{00000000-0005-0000-0000-00008C000000}"/>
    <cellStyle name="Moeda 15 2 2" xfId="95" xr:uid="{00000000-0005-0000-0000-00008D000000}"/>
    <cellStyle name="Moeda 2 2" xfId="96" xr:uid="{00000000-0005-0000-0000-00008E000000}"/>
    <cellStyle name="Moeda 2 2 2" xfId="97" xr:uid="{00000000-0005-0000-0000-00008F000000}"/>
    <cellStyle name="Moeda 3 2" xfId="99" xr:uid="{00000000-0005-0000-0000-000091000000}"/>
    <cellStyle name="Moeda 3 2 2" xfId="101" xr:uid="{00000000-0005-0000-0000-000093000000}"/>
    <cellStyle name="Moeda 4 2" xfId="102" xr:uid="{00000000-0005-0000-0000-000094000000}"/>
    <cellStyle name="Moeda 4 2 2" xfId="104" xr:uid="{00000000-0005-0000-0000-000096000000}"/>
    <cellStyle name="Moeda 5 2" xfId="105" xr:uid="{00000000-0005-0000-0000-000097000000}"/>
    <cellStyle name="Moeda 5 2 2" xfId="106" xr:uid="{00000000-0005-0000-0000-000098000000}"/>
    <cellStyle name="Moeda 6 2" xfId="107" xr:uid="{00000000-0005-0000-0000-000099000000}"/>
    <cellStyle name="Moeda 6 2 2" xfId="108" xr:uid="{00000000-0005-0000-0000-00009A000000}"/>
    <cellStyle name="Moeda 7 2" xfId="109" xr:uid="{00000000-0005-0000-0000-00009B000000}"/>
    <cellStyle name="Moeda 7 2 2" xfId="110" xr:uid="{00000000-0005-0000-0000-00009C000000}"/>
    <cellStyle name="Moeda 8 2" xfId="111" xr:uid="{00000000-0005-0000-0000-00009D000000}"/>
    <cellStyle name="Moeda 8 2 2" xfId="112" xr:uid="{00000000-0005-0000-0000-00009E000000}"/>
    <cellStyle name="Moeda 9 2" xfId="113" xr:uid="{00000000-0005-0000-0000-00009F000000}"/>
    <cellStyle name="Moeda 9 2 2" xfId="114" xr:uid="{00000000-0005-0000-0000-0000A0000000}"/>
    <cellStyle name="Neutral" xfId="116" xr:uid="{00000000-0005-0000-0000-0000A2000000}"/>
    <cellStyle name="Neutral 5" xfId="118" xr:uid="{00000000-0005-0000-0000-0000A4000000}"/>
    <cellStyle name="Normal" xfId="0" builtinId="0"/>
    <cellStyle name="Normal 2" xfId="119" xr:uid="{00000000-0005-0000-0000-0000A5000000}"/>
    <cellStyle name="Normal 2 2" xfId="120" xr:uid="{00000000-0005-0000-0000-0000A6000000}"/>
    <cellStyle name="Normal 2 3" xfId="121" xr:uid="{00000000-0005-0000-0000-0000A7000000}"/>
    <cellStyle name="Normal 3" xfId="122" xr:uid="{00000000-0005-0000-0000-0000A8000000}"/>
    <cellStyle name="Normal 3 2" xfId="7" xr:uid="{00000000-0005-0000-0000-00000D000000}"/>
    <cellStyle name="Normal 3 2 2" xfId="123" xr:uid="{00000000-0005-0000-0000-0000A9000000}"/>
    <cellStyle name="Normal 3 3" xfId="19" xr:uid="{00000000-0005-0000-0000-00003C000000}"/>
    <cellStyle name="Normal 4" xfId="124" xr:uid="{00000000-0005-0000-0000-0000AA000000}"/>
    <cellStyle name="Normal 4 2" xfId="125" xr:uid="{00000000-0005-0000-0000-0000AB000000}"/>
    <cellStyle name="Normal 40" xfId="127" xr:uid="{00000000-0005-0000-0000-0000AD000000}"/>
    <cellStyle name="Normal 40 2" xfId="128" xr:uid="{00000000-0005-0000-0000-0000AE000000}"/>
    <cellStyle name="Normal 5" xfId="129" xr:uid="{00000000-0005-0000-0000-0000AF000000}"/>
    <cellStyle name="Normal 5 2" xfId="11" xr:uid="{00000000-0005-0000-0000-000019000000}"/>
    <cellStyle name="Normal 6" xfId="130" xr:uid="{00000000-0005-0000-0000-0000B0000000}"/>
    <cellStyle name="Normal 6 2" xfId="131" xr:uid="{00000000-0005-0000-0000-0000B1000000}"/>
    <cellStyle name="Normal 7" xfId="132" xr:uid="{00000000-0005-0000-0000-0000B2000000}"/>
    <cellStyle name="Normal 8" xfId="133" xr:uid="{00000000-0005-0000-0000-0000B3000000}"/>
    <cellStyle name="Note" xfId="134" xr:uid="{00000000-0005-0000-0000-0000B4000000}"/>
    <cellStyle name="Note 6" xfId="135" xr:uid="{00000000-0005-0000-0000-0000B5000000}"/>
    <cellStyle name="Output" xfId="136" xr:uid="{00000000-0005-0000-0000-0000B6000000}"/>
    <cellStyle name="Output 2" xfId="69" xr:uid="{00000000-0005-0000-0000-000073000000}"/>
    <cellStyle name="Porcentagem" xfId="5" builtinId="5"/>
    <cellStyle name="Porcentagem 2" xfId="137" xr:uid="{00000000-0005-0000-0000-0000B7000000}"/>
    <cellStyle name="Porcentagem 2 2" xfId="73" xr:uid="{00000000-0005-0000-0000-000077000000}"/>
    <cellStyle name="Porcentagem 2 2 2" xfId="75" xr:uid="{00000000-0005-0000-0000-000079000000}"/>
    <cellStyle name="Porcentagem 2 3" xfId="138" xr:uid="{00000000-0005-0000-0000-0000B8000000}"/>
    <cellStyle name="Porcentagem 3" xfId="139" xr:uid="{00000000-0005-0000-0000-0000B9000000}"/>
    <cellStyle name="Porcentagem 3 2" xfId="141" xr:uid="{00000000-0005-0000-0000-0000BB000000}"/>
    <cellStyle name="Porcentagem 4" xfId="142" xr:uid="{00000000-0005-0000-0000-0000BC000000}"/>
    <cellStyle name="Separador de milhares 10 2" xfId="103" xr:uid="{00000000-0005-0000-0000-000095000000}"/>
    <cellStyle name="Separador de milhares 10 2 2" xfId="83" xr:uid="{00000000-0005-0000-0000-000081000000}"/>
    <cellStyle name="Separador de milhares 13 2" xfId="17" xr:uid="{00000000-0005-0000-0000-000035000000}"/>
    <cellStyle name="Separador de milhares 13 2 2" xfId="143" xr:uid="{00000000-0005-0000-0000-0000BD000000}"/>
    <cellStyle name="Separador de milhares 15 2" xfId="144" xr:uid="{00000000-0005-0000-0000-0000BE000000}"/>
    <cellStyle name="Separador de milhares 15 2 2" xfId="145" xr:uid="{00000000-0005-0000-0000-0000BF000000}"/>
    <cellStyle name="Separador de milhares 2 2" xfId="115" xr:uid="{00000000-0005-0000-0000-0000A1000000}"/>
    <cellStyle name="Separador de milhares 2 2 2" xfId="146" xr:uid="{00000000-0005-0000-0000-0000C0000000}"/>
    <cellStyle name="Separador de milhares 2 2 2 2" xfId="148" xr:uid="{00000000-0005-0000-0000-0000C2000000}"/>
    <cellStyle name="Separador de milhares 2 2 3" xfId="149" xr:uid="{00000000-0005-0000-0000-0000C3000000}"/>
    <cellStyle name="Separador de milhares 2 3" xfId="150" xr:uid="{00000000-0005-0000-0000-0000C4000000}"/>
    <cellStyle name="Separador de milhares 2 3 2" xfId="64" xr:uid="{00000000-0005-0000-0000-00006E000000}"/>
    <cellStyle name="Separador de milhares 3 2" xfId="151" xr:uid="{00000000-0005-0000-0000-0000C5000000}"/>
    <cellStyle name="Separador de milhares 3 2 2" xfId="152" xr:uid="{00000000-0005-0000-0000-0000C6000000}"/>
    <cellStyle name="Title" xfId="153" xr:uid="{00000000-0005-0000-0000-0000C7000000}"/>
    <cellStyle name="Title 2" xfId="39" xr:uid="{00000000-0005-0000-0000-000055000000}"/>
    <cellStyle name="Título 1 1" xfId="147" xr:uid="{00000000-0005-0000-0000-0000C1000000}"/>
    <cellStyle name="Título 1 1 1" xfId="117" xr:uid="{00000000-0005-0000-0000-0000A3000000}"/>
    <cellStyle name="Título 1 1 1 2" xfId="154" xr:uid="{00000000-0005-0000-0000-0000C8000000}"/>
    <cellStyle name="Título 1 1 2" xfId="155" xr:uid="{00000000-0005-0000-0000-0000C9000000}"/>
    <cellStyle name="Título 1 1_ANEXO A - 049.016.G00.PL.002.01Memória" xfId="156" xr:uid="{00000000-0005-0000-0000-0000CA000000}"/>
    <cellStyle name="Título 5" xfId="140" xr:uid="{00000000-0005-0000-0000-0000BA000000}"/>
    <cellStyle name="Título 5 2" xfId="157" xr:uid="{00000000-0005-0000-0000-0000CB000000}"/>
    <cellStyle name="Título 6" xfId="67" xr:uid="{00000000-0005-0000-0000-000071000000}"/>
    <cellStyle name="Título 6 2" xfId="126" xr:uid="{00000000-0005-0000-0000-0000AC000000}"/>
    <cellStyle name="Vírgula" xfId="2" builtinId="3"/>
    <cellStyle name="Vírgula 2" xfId="158" xr:uid="{00000000-0005-0000-0000-0000CC000000}"/>
    <cellStyle name="Vírgula 2 2" xfId="159" xr:uid="{00000000-0005-0000-0000-0000CD000000}"/>
    <cellStyle name="Warning Text" xfId="98" xr:uid="{00000000-0005-0000-0000-000090000000}"/>
    <cellStyle name="Warning Text 2" xfId="100" xr:uid="{00000000-0005-0000-0000-00009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Natal%20(RN)\12.003%20-%20Ampliar%20o%20Sistema%20de%20Energia%20DTCEA%20Natal\02%20-%20OR&#199;AMENTO\02%20-%20CCU%20-%20ADMINSITRATIVOS\ANEXO%20A%20-%20265%2000%20U01%20PL%20002%2000%20REV%20franz.xls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SFCO%202007\OR&#199;AMENTOS%20%202007\S&#237;tios%20no%20Estado%20de%20S&#227;o%20Paulo\CNMA%20-%20S&#227;o%20Jos&#233;%20dos%20CAmpos\Mem&#243;ria\ANEXO%20A%20-%20C%20A%20116%20058%20P%20PB%20582%20CI%20E00%20PQ%20001%2000.xls?0B5E1E65" TargetMode="External"/><Relationship Id="rId1" Type="http://schemas.openxmlformats.org/officeDocument/2006/relationships/externalLinkPath" Target="file:///\\0B5E1E65\ANEXO%20A%20-%20C%20A%20116%20058%20P%20PB%20582%20CI%20E00%20PQ%20001%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&#211;leo%20Combust&#237;vel%20006.11.U03.PL.001.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frans\Desktop\CISCEA\Aripuan&#227;\ANEXO%20A%20-%20284.15.G00.PL.001.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_CISCEA\DI\IOR\01%20-%20EMPREENDIMENTOS-S&#205;TIOS\Bras&#237;lia%20(DF)\Projeto%2013.001%20-%20CODA%20-%20Revitaliza&#231;&#227;o%20da%20Sala%20t&#233;cnica%20atual\02%20-%20OR&#199;AMENTO\04%20-%20Or&#231;amento\ANEXO%20A%20-%20GRUPO%20GERADOR%20%20Arquitetur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rena\Orgfiles\Users\marcoslimamcl\Desktop\Trabalho%20Marcos%20Lima%20(IOR)\TRABALHOS%20SITIOS\Porto%20Seguro%20(BA)\09.046%20-%20Vila%20Habitacional%20de%20Porto%20Seguro\02%20-%20OR&#199;AMENTO\209.14.G00.PL.002.00.xls" TargetMode="External"/></Relationships>
</file>

<file path=xl/externalLinks/_rels/externalLink7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ADMINISTRATIVAS\OR&#199;AMENTO\RIO%20DE%20JANEIRO%20-%20RJ\CISCEA%20-%20RJ\NOVO%20SIST.%20CLIMATIZA&#199;&#195;O%20DA%20CISCEA\OR&#199;AMENTO\ANEXO%20A%20-%20265.06.U00.PL.008.00.xls?A67073F4" TargetMode="External"/><Relationship Id="rId1" Type="http://schemas.openxmlformats.org/officeDocument/2006/relationships/externalLinkPath" Target="file:///\\A67073F4\ANEXO%20A%20-%20265.06.U00.PL.008.00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microsoft.com/office/2019/04/relationships/externalLinkLongPath" Target="file:///M:\Documents%20and%20Settings\frans\Configura&#231;&#245;es%20locais\Temporary%20Internet%20Files\OLK6C\I%20F%20C%20%20-%20%202009\CIAAR%20-%20Lagoa%20Santa%20(MG)\OR&#199;AMENTO%20099.19.G00.PL.001.00\020-08-ENTREGA%20PARCIAL%20LOT%20E%20CLIENTE-%20EM%20DESENVOLVIMENTO%2025-05-2009\ALOJAMENTO%20ALUNOS%201?5123F872" TargetMode="External"/><Relationship Id="rId1" Type="http://schemas.openxmlformats.org/officeDocument/2006/relationships/externalLinkPath" Target="file:///\\5123F872\ALOJAMENTO%20ALUNOS%2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matização Prédio DECEA"/>
      <sheetName val="BDI SERVIÇOS"/>
      <sheetName val="BDI PROJETOS"/>
      <sheetName val="BDI EQUIPAMENTOS"/>
      <sheetName val="COMPO"/>
      <sheetName val="CCU001"/>
      <sheetName val="SBC70129"/>
      <sheetName val="SBC70132"/>
      <sheetName val="ORESE7047"/>
      <sheetName val="SBC70131"/>
      <sheetName val="SBC70149"/>
      <sheetName val="SBC120705"/>
      <sheetName val="CCU002"/>
      <sheetName val="CCU003"/>
      <sheetName val="CCU004"/>
      <sheetName val="CCU005"/>
      <sheetName val="CCU006"/>
      <sheetName val="CCU007"/>
      <sheetName val="CCU008"/>
      <sheetName val="CCU009"/>
      <sheetName val="CCU010"/>
      <sheetName val="CCU011"/>
      <sheetName val="CCU012"/>
      <sheetName val="CCU0013"/>
      <sheetName val="CCU0014"/>
      <sheetName val="CCU015"/>
      <sheetName val="CCU016"/>
      <sheetName val="CCU017"/>
      <sheetName val="ORSE7038"/>
      <sheetName val="ORSE7039"/>
      <sheetName val="SBC52536"/>
      <sheetName val="SBC52535"/>
      <sheetName val="SBC52534"/>
      <sheetName val="CCU018"/>
      <sheetName val="CCU019"/>
      <sheetName val="CCU020"/>
      <sheetName val="CCU021"/>
      <sheetName val="CCU022"/>
      <sheetName val="CCU023"/>
      <sheetName val="CCU024"/>
      <sheetName val="CCU025"/>
      <sheetName val="CCU026"/>
      <sheetName val="SBC55512"/>
      <sheetName val="SBC55509"/>
      <sheetName val="SBC52911"/>
      <sheetName val="SBC52912"/>
      <sheetName val="SBC52913"/>
      <sheetName val="INSUMOS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CEA - SJC"/>
      <sheetName val="As built"/>
      <sheetName val="Composições"/>
      <sheetName val="BDI"/>
      <sheetName val="Canteiro"/>
      <sheetName val="Adm Local"/>
      <sheetName val="Mob_ Desmobilizaçã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e Interna"/>
      <sheetName val="Parte Externa"/>
    </sheetNames>
    <sheetDataSet>
      <sheetData sheetId="0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lanilha VHF UHF Aripuanã"/>
      <sheetName val="BDI de serviço"/>
      <sheetName val="BDI de equipamento"/>
      <sheetName val="BDI DE PROJETOS"/>
      <sheetName val="CRONOGRAMA FISICO-FINANCEIRO"/>
      <sheetName val="CURVA 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RQUITETURA - ANEXO A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O GERAL"/>
      <sheetName val="SERVIÇO AUXILIARES E ADM"/>
      <sheetName val="RESUMO URB RED EXT OFICIAIS"/>
      <sheetName val="URB E REDES EXT OFICIAIS"/>
      <sheetName val="RESUMO CASA DE OFICIAIS"/>
      <sheetName val="CASA DE OFICIAIS"/>
      <sheetName val="RESUMO CASA DE SUB E SGT"/>
      <sheetName val="CASA DE SUB E SARGENTOS"/>
      <sheetName val="RESUMO URB E RED EXT SO SG"/>
      <sheetName val="URB E RED EXT SO SG"/>
      <sheetName val="REDES EXTERNAS ELETRONICA"/>
      <sheetName val="Rel. CCU"/>
      <sheetName val="INSUMOS"/>
      <sheetName val="Cronograma Físico-Financeiro"/>
      <sheetName val="Memoria de Calculo do Cronogram"/>
      <sheetName val="ABC Serv."/>
      <sheetName val="CANTEIRO DE OBRAS"/>
      <sheetName val="MOBILIZAÇÃO DESMOBILIZAÇÃO"/>
      <sheetName val="OPERAÇÃO E MANUTENÇÃO"/>
      <sheetName val="ADMINISTRAÇÃO LOCAL"/>
      <sheetName val="1"/>
      <sheetName val="2"/>
      <sheetName val="3"/>
      <sheetName val="4"/>
      <sheetName val="5"/>
      <sheetName val="6"/>
      <sheetName val="7"/>
      <sheetName val="8"/>
      <sheetName val="10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COT 03 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"/>
      <sheetName val="83"/>
      <sheetName val="84"/>
      <sheetName val="85"/>
      <sheetName val="86"/>
      <sheetName val="87"/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  <sheetName val="99"/>
      <sheetName val="100"/>
      <sheetName val="101"/>
      <sheetName val="102"/>
      <sheetName val="103"/>
      <sheetName val="104"/>
      <sheetName val="105"/>
      <sheetName val="106"/>
      <sheetName val="107"/>
      <sheetName val="108"/>
      <sheetName val="109"/>
      <sheetName val="110"/>
      <sheetName val="111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  <sheetName val="133"/>
      <sheetName val="134"/>
      <sheetName val="135"/>
      <sheetName val="136"/>
      <sheetName val="137"/>
      <sheetName val="138"/>
      <sheetName val="139"/>
      <sheetName val="COT 04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50"/>
      <sheetName val="151"/>
      <sheetName val="152"/>
      <sheetName val="153"/>
      <sheetName val="154"/>
      <sheetName val="155"/>
      <sheetName val="156"/>
      <sheetName val="157"/>
      <sheetName val="158"/>
      <sheetName val="160"/>
      <sheetName val="161"/>
      <sheetName val="162"/>
      <sheetName val="163"/>
      <sheetName val="164"/>
      <sheetName val="165"/>
      <sheetName val="166"/>
      <sheetName val="167"/>
      <sheetName val="168"/>
      <sheetName val="169"/>
      <sheetName val="170"/>
      <sheetName val="171"/>
      <sheetName val="172"/>
      <sheetName val="173"/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  <sheetName val="193"/>
      <sheetName val="194"/>
      <sheetName val="195"/>
      <sheetName val="196"/>
      <sheetName val="197"/>
      <sheetName val="198"/>
      <sheetName val="199"/>
      <sheetName val="201"/>
      <sheetName val="COT 01"/>
      <sheetName val="202"/>
      <sheetName val="COT 02"/>
      <sheetName val="203"/>
      <sheetName val="204"/>
      <sheetName val="205"/>
      <sheetName val="206"/>
      <sheetName val="207"/>
      <sheetName val="208"/>
      <sheetName val="209"/>
      <sheetName val="210"/>
      <sheetName val="211"/>
      <sheetName val="212"/>
      <sheetName val="213"/>
      <sheetName val="214"/>
      <sheetName val="215"/>
      <sheetName val="216"/>
      <sheetName val="217"/>
      <sheetName val="218"/>
      <sheetName val="219"/>
      <sheetName val="220"/>
      <sheetName val="221"/>
      <sheetName val="222"/>
      <sheetName val="223"/>
      <sheetName val="224"/>
      <sheetName val="225"/>
      <sheetName val="226"/>
      <sheetName val="227"/>
      <sheetName val="228"/>
      <sheetName val="229"/>
      <sheetName val="230"/>
      <sheetName val="231"/>
      <sheetName val="232"/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6"/>
      <sheetName val="249"/>
      <sheetName val="252"/>
      <sheetName val="255"/>
      <sheetName val="258"/>
      <sheetName val="259"/>
      <sheetName val="260"/>
      <sheetName val="261"/>
      <sheetName val="262"/>
      <sheetName val="265"/>
      <sheetName val="266"/>
      <sheetName val="268"/>
      <sheetName val="269"/>
      <sheetName val="270"/>
      <sheetName val="271"/>
      <sheetName val="272"/>
      <sheetName val="273"/>
      <sheetName val="274"/>
      <sheetName val="275"/>
      <sheetName val="276"/>
      <sheetName val="277"/>
      <sheetName val="278"/>
      <sheetName val="279"/>
      <sheetName val="280"/>
      <sheetName val="281"/>
      <sheetName val="282"/>
      <sheetName val="283"/>
      <sheetName val="284"/>
      <sheetName val="285"/>
      <sheetName val="286"/>
      <sheetName val="287"/>
      <sheetName val="288"/>
      <sheetName val="289"/>
      <sheetName val="290"/>
      <sheetName val="29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limatização Prédio CISCEA"/>
      <sheetName val="BDI DE SERVIÇOS"/>
      <sheetName val="BDI DE EQUIPAMENTOS"/>
      <sheetName val="BDI DE PROJETOS"/>
      <sheetName val="Adm. Local"/>
      <sheetName val="Mobilização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1"/>
  <sheetViews>
    <sheetView tabSelected="1" zoomScaleNormal="100" workbookViewId="0">
      <selection activeCell="A4" sqref="A4:F4"/>
    </sheetView>
  </sheetViews>
  <sheetFormatPr defaultColWidth="9.140625" defaultRowHeight="15"/>
  <cols>
    <col min="1" max="1" width="5.5703125" style="84" customWidth="1"/>
    <col min="2" max="2" width="56.42578125" style="85" customWidth="1"/>
    <col min="3" max="3" width="17.28515625" style="86" customWidth="1"/>
    <col min="4" max="4" width="17.85546875" style="86" customWidth="1"/>
    <col min="5" max="5" width="13.7109375" style="86" customWidth="1"/>
    <col min="6" max="6" width="19.42578125" style="86" customWidth="1"/>
    <col min="7" max="16384" width="9.140625" style="86"/>
  </cols>
  <sheetData>
    <row r="1" spans="1:14">
      <c r="A1" s="190" t="s">
        <v>0</v>
      </c>
      <c r="B1" s="190"/>
      <c r="C1" s="190"/>
      <c r="D1" s="190"/>
      <c r="E1" s="190"/>
      <c r="F1" s="190"/>
      <c r="G1" s="28"/>
      <c r="H1" s="28"/>
      <c r="I1" s="28"/>
      <c r="J1" s="28"/>
      <c r="K1" s="28"/>
      <c r="L1" s="28"/>
      <c r="M1" s="28"/>
      <c r="N1" s="28"/>
    </row>
    <row r="2" spans="1:14">
      <c r="A2" s="190" t="s">
        <v>1</v>
      </c>
      <c r="B2" s="190"/>
      <c r="C2" s="190"/>
      <c r="D2" s="190"/>
      <c r="E2" s="190"/>
      <c r="F2" s="190"/>
    </row>
    <row r="3" spans="1:14">
      <c r="A3" s="191" t="s">
        <v>159</v>
      </c>
      <c r="B3" s="191"/>
      <c r="C3" s="191"/>
      <c r="D3" s="191"/>
      <c r="E3" s="191"/>
      <c r="F3" s="29" t="str">
        <f>Orçamento!$M$3</f>
        <v>65/2023</v>
      </c>
    </row>
    <row r="4" spans="1:14">
      <c r="A4" s="192" t="s">
        <v>2</v>
      </c>
      <c r="B4" s="192"/>
      <c r="C4" s="192"/>
      <c r="D4" s="192"/>
      <c r="E4" s="192"/>
      <c r="F4" s="192"/>
    </row>
    <row r="5" spans="1:14" ht="37.5" customHeight="1">
      <c r="A5" s="193" t="str">
        <f>Orçamento!$A$6</f>
        <v>SERVIÇO: Contratação de serviços de engenharia, com fornecimento dos materiais e equipamentos, para Recuperação de telhado existente no anexo destinado a salas de aula e atividades administrativas, situado no Campus da Faculdade de Direito II</v>
      </c>
      <c r="B5" s="193"/>
      <c r="C5" s="193"/>
      <c r="D5" s="193"/>
      <c r="E5" s="193"/>
      <c r="F5" s="193"/>
      <c r="G5" s="87"/>
      <c r="H5" s="87"/>
      <c r="I5" s="87"/>
      <c r="J5" s="87"/>
      <c r="K5" s="87"/>
      <c r="L5" s="87"/>
      <c r="M5" s="87"/>
      <c r="N5" s="87"/>
    </row>
    <row r="6" spans="1:14" ht="30.75" customHeight="1">
      <c r="A6" s="174" t="str">
        <f>Orçamento!$A$7</f>
        <v>Local:  Rua Tiradentes, nº 17- Ingá- Niterói/RJ - Direito II (parte dos fundos)</v>
      </c>
      <c r="B6" s="174"/>
      <c r="C6" s="174"/>
      <c r="D6" s="174"/>
      <c r="E6" s="174"/>
      <c r="F6" s="174"/>
      <c r="G6" s="88"/>
      <c r="H6" s="88"/>
      <c r="I6" s="88"/>
      <c r="J6" s="88"/>
      <c r="K6" s="88"/>
      <c r="L6" s="88"/>
      <c r="M6" s="1"/>
      <c r="N6" s="1"/>
    </row>
    <row r="7" spans="1:14" ht="15.75" customHeight="1">
      <c r="A7" s="21"/>
      <c r="B7" s="54"/>
      <c r="C7" s="175" t="s">
        <v>3</v>
      </c>
      <c r="D7" s="176"/>
      <c r="E7" s="177" t="s">
        <v>4</v>
      </c>
      <c r="F7" s="178"/>
    </row>
    <row r="8" spans="1:14" ht="15" customHeight="1">
      <c r="A8" s="182" t="s">
        <v>5</v>
      </c>
      <c r="B8" s="184" t="s">
        <v>6</v>
      </c>
      <c r="C8" s="89" t="s">
        <v>7</v>
      </c>
      <c r="D8" s="186" t="s">
        <v>8</v>
      </c>
      <c r="E8" s="90" t="s">
        <v>7</v>
      </c>
      <c r="F8" s="188" t="s">
        <v>8</v>
      </c>
    </row>
    <row r="9" spans="1:14" ht="15" customHeight="1">
      <c r="A9" s="183"/>
      <c r="B9" s="185"/>
      <c r="C9" s="91" t="s">
        <v>9</v>
      </c>
      <c r="D9" s="187"/>
      <c r="E9" s="92" t="s">
        <v>9</v>
      </c>
      <c r="F9" s="189"/>
    </row>
    <row r="10" spans="1:14">
      <c r="A10" s="93" t="s">
        <v>10</v>
      </c>
      <c r="B10" s="63" t="str">
        <f>Orçamento!D12</f>
        <v>GERENCIAMENTO DA OBRA (ADM LOCAL)</v>
      </c>
      <c r="C10" s="94">
        <f>D10/$D$24</f>
        <v>3.7829780782097221E-2</v>
      </c>
      <c r="D10" s="95">
        <f>Orçamento!$K$12</f>
        <v>4129.2700000000004</v>
      </c>
      <c r="E10" s="96" t="e">
        <f>F10/$F$24</f>
        <v>#DIV/0!</v>
      </c>
      <c r="F10" s="97">
        <f>Orçamento!$P$12</f>
        <v>0</v>
      </c>
    </row>
    <row r="11" spans="1:14" ht="6.95" customHeight="1">
      <c r="A11" s="98"/>
      <c r="B11" s="99"/>
      <c r="C11" s="100"/>
      <c r="D11" s="101"/>
      <c r="E11" s="102"/>
      <c r="F11" s="103"/>
    </row>
    <row r="12" spans="1:14">
      <c r="A12" s="104" t="s">
        <v>11</v>
      </c>
      <c r="B12" s="63" t="s">
        <v>82</v>
      </c>
      <c r="C12" s="105">
        <f>D12/$D$24</f>
        <v>2.1386124826449252E-2</v>
      </c>
      <c r="D12" s="106">
        <f>Orçamento!K14</f>
        <v>2334.38</v>
      </c>
      <c r="E12" s="96" t="e">
        <f>F12/$F$24</f>
        <v>#DIV/0!</v>
      </c>
      <c r="F12" s="107">
        <f>Orçamento!$P$15</f>
        <v>0</v>
      </c>
    </row>
    <row r="13" spans="1:14" ht="6.95" customHeight="1">
      <c r="A13" s="98"/>
      <c r="B13" s="99"/>
      <c r="C13" s="108"/>
      <c r="D13" s="109"/>
      <c r="E13" s="110"/>
      <c r="F13" s="111"/>
    </row>
    <row r="14" spans="1:14">
      <c r="A14" s="104" t="s">
        <v>12</v>
      </c>
      <c r="B14" s="63" t="s">
        <v>89</v>
      </c>
      <c r="C14" s="105">
        <f>D14/$D$24</f>
        <v>1.5875192789633358E-2</v>
      </c>
      <c r="D14" s="106">
        <f>Orçamento!K17</f>
        <v>1732.8400000000001</v>
      </c>
      <c r="E14" s="96" t="e">
        <f>F14/$F$24</f>
        <v>#DIV/0!</v>
      </c>
      <c r="F14" s="107">
        <f>Orçamento!$P$23</f>
        <v>0</v>
      </c>
    </row>
    <row r="15" spans="1:14" ht="6.95" customHeight="1">
      <c r="A15" s="98"/>
      <c r="B15" s="99"/>
      <c r="C15" s="100"/>
      <c r="D15" s="109"/>
      <c r="E15" s="102"/>
      <c r="F15" s="111"/>
    </row>
    <row r="16" spans="1:14">
      <c r="A16" s="104" t="s">
        <v>13</v>
      </c>
      <c r="B16" s="63" t="s">
        <v>97</v>
      </c>
      <c r="C16" s="105">
        <f>D16/$D$24</f>
        <v>0.14581552018960378</v>
      </c>
      <c r="D16" s="106">
        <f>Orçamento!K21</f>
        <v>15916.34</v>
      </c>
      <c r="E16" s="96" t="e">
        <f>F16/$F$24</f>
        <v>#DIV/0!</v>
      </c>
      <c r="F16" s="107">
        <f>Orçamento!$P$36</f>
        <v>0</v>
      </c>
    </row>
    <row r="17" spans="1:17" ht="6.95" customHeight="1">
      <c r="A17" s="98"/>
      <c r="B17" s="112"/>
      <c r="C17" s="100"/>
      <c r="D17" s="109"/>
      <c r="E17" s="102"/>
      <c r="F17" s="111"/>
    </row>
    <row r="18" spans="1:17">
      <c r="A18" s="104" t="s">
        <v>154</v>
      </c>
      <c r="B18" s="63" t="s">
        <v>115</v>
      </c>
      <c r="C18" s="105">
        <f>D18/$D$24</f>
        <v>9.5386928278820879E-2</v>
      </c>
      <c r="D18" s="106">
        <f>Orçamento!K28</f>
        <v>10411.86</v>
      </c>
      <c r="E18" s="96" t="e">
        <f>F18/$F$24</f>
        <v>#DIV/0!</v>
      </c>
      <c r="F18" s="107">
        <f>Orçamento!$P$36</f>
        <v>0</v>
      </c>
    </row>
    <row r="19" spans="1:17" ht="6.95" customHeight="1">
      <c r="A19" s="98"/>
      <c r="B19" s="99"/>
      <c r="C19" s="100"/>
      <c r="D19" s="109"/>
      <c r="E19" s="102"/>
      <c r="F19" s="111"/>
    </row>
    <row r="20" spans="1:17">
      <c r="A20" s="104" t="s">
        <v>155</v>
      </c>
      <c r="B20" s="63" t="s">
        <v>126</v>
      </c>
      <c r="C20" s="105">
        <f>D20/$D$24</f>
        <v>0.59202859814051623</v>
      </c>
      <c r="D20" s="106">
        <f>Orçamento!K32</f>
        <v>64622.259999999995</v>
      </c>
      <c r="E20" s="96" t="e">
        <f>F20/$F$24</f>
        <v>#DIV/0!</v>
      </c>
      <c r="F20" s="107">
        <f>Orçamento!$P$36</f>
        <v>0</v>
      </c>
    </row>
    <row r="21" spans="1:17" ht="6.95" customHeight="1">
      <c r="A21" s="98"/>
      <c r="B21" s="112"/>
      <c r="C21" s="100"/>
      <c r="D21" s="109"/>
      <c r="E21" s="102"/>
      <c r="F21" s="111"/>
    </row>
    <row r="22" spans="1:17">
      <c r="A22" s="104" t="s">
        <v>156</v>
      </c>
      <c r="B22" s="63" t="s">
        <v>150</v>
      </c>
      <c r="C22" s="105">
        <f>D22/$D$24</f>
        <v>9.1677854992879323E-2</v>
      </c>
      <c r="D22" s="106">
        <f>Orçamento!K41</f>
        <v>10007</v>
      </c>
      <c r="E22" s="96" t="e">
        <f>F22/$F$24</f>
        <v>#DIV/0!</v>
      </c>
      <c r="F22" s="107">
        <f>Orçamento!$P$36</f>
        <v>0</v>
      </c>
    </row>
    <row r="23" spans="1:17" ht="6.95" customHeight="1">
      <c r="A23" s="98"/>
      <c r="B23" s="113"/>
      <c r="C23" s="114"/>
      <c r="D23" s="115"/>
      <c r="E23" s="116"/>
      <c r="F23" s="117"/>
    </row>
    <row r="24" spans="1:17" ht="15" customHeight="1">
      <c r="A24" s="179" t="s">
        <v>14</v>
      </c>
      <c r="B24" s="180"/>
      <c r="C24" s="118">
        <f>SUM(C10:C23)</f>
        <v>1</v>
      </c>
      <c r="D24" s="119">
        <f>SUM(D10:D23)</f>
        <v>109153.95</v>
      </c>
      <c r="E24" s="118" t="e">
        <f>SUM(E10:E23)</f>
        <v>#DIV/0!</v>
      </c>
      <c r="F24" s="120">
        <f>SUM(F10:F23)</f>
        <v>0</v>
      </c>
    </row>
    <row r="25" spans="1:17" ht="19.5" customHeight="1">
      <c r="A25" s="181" t="s">
        <v>15</v>
      </c>
      <c r="B25" s="181"/>
      <c r="C25" s="181"/>
      <c r="D25" s="172" t="s">
        <v>16</v>
      </c>
      <c r="E25" s="172"/>
      <c r="F25" s="172"/>
      <c r="G25" s="121"/>
      <c r="H25" s="121"/>
      <c r="I25" s="121"/>
      <c r="J25" s="121"/>
    </row>
    <row r="26" spans="1:17" ht="42.75" customHeight="1">
      <c r="A26" s="167" t="s">
        <v>17</v>
      </c>
      <c r="B26" s="167"/>
      <c r="C26" s="122" t="s">
        <v>18</v>
      </c>
      <c r="D26" s="173"/>
      <c r="E26" s="173"/>
      <c r="F26" s="173"/>
      <c r="G26" s="121"/>
      <c r="H26" s="121"/>
      <c r="I26" s="121"/>
      <c r="J26" s="121"/>
    </row>
    <row r="27" spans="1:17" ht="20.25" customHeight="1">
      <c r="A27" s="123"/>
      <c r="B27" s="124" t="s">
        <v>19</v>
      </c>
      <c r="C27" s="125"/>
      <c r="D27" s="125"/>
      <c r="E27" s="125"/>
      <c r="F27" s="125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</row>
    <row r="28" spans="1:17" ht="40.5" customHeight="1">
      <c r="A28" s="126"/>
      <c r="B28" s="168" t="s">
        <v>20</v>
      </c>
      <c r="C28" s="169"/>
      <c r="D28" s="169"/>
      <c r="E28" s="169"/>
      <c r="F28" s="169"/>
    </row>
    <row r="29" spans="1:17">
      <c r="A29" s="126"/>
      <c r="B29" s="170"/>
      <c r="C29" s="170"/>
      <c r="D29" s="170"/>
    </row>
    <row r="30" spans="1:17">
      <c r="A30" s="126"/>
      <c r="B30" s="170"/>
      <c r="C30" s="170"/>
      <c r="D30" s="170"/>
    </row>
    <row r="31" spans="1:17">
      <c r="A31" s="126"/>
      <c r="B31" s="22"/>
    </row>
    <row r="32" spans="1:17" ht="24" customHeight="1">
      <c r="A32" s="126"/>
      <c r="B32" s="171"/>
      <c r="C32" s="171"/>
      <c r="D32" s="171"/>
    </row>
    <row r="33" spans="1:2">
      <c r="A33" s="21"/>
      <c r="B33" s="54"/>
    </row>
    <row r="34" spans="1:2">
      <c r="A34" s="21"/>
      <c r="B34" s="54"/>
    </row>
    <row r="35" spans="1:2">
      <c r="A35" s="21"/>
      <c r="B35" s="54"/>
    </row>
    <row r="36" spans="1:2">
      <c r="A36" s="21"/>
      <c r="B36" s="54"/>
    </row>
    <row r="37" spans="1:2">
      <c r="A37" s="21"/>
      <c r="B37" s="54"/>
    </row>
    <row r="38" spans="1:2">
      <c r="A38" s="21"/>
      <c r="B38" s="54"/>
    </row>
    <row r="39" spans="1:2">
      <c r="A39" s="21"/>
      <c r="B39" s="54"/>
    </row>
    <row r="40" spans="1:2">
      <c r="A40" s="21"/>
      <c r="B40" s="54"/>
    </row>
    <row r="41" spans="1:2">
      <c r="A41" s="21"/>
      <c r="B41" s="54"/>
    </row>
    <row r="42" spans="1:2">
      <c r="A42" s="21"/>
      <c r="B42" s="54"/>
    </row>
    <row r="43" spans="1:2">
      <c r="A43" s="21"/>
      <c r="B43" s="54"/>
    </row>
    <row r="44" spans="1:2">
      <c r="A44" s="21"/>
      <c r="B44" s="54"/>
    </row>
    <row r="45" spans="1:2">
      <c r="A45" s="21"/>
      <c r="B45" s="54"/>
    </row>
    <row r="46" spans="1:2">
      <c r="A46" s="21"/>
      <c r="B46" s="54"/>
    </row>
    <row r="47" spans="1:2">
      <c r="A47" s="21"/>
      <c r="B47" s="54"/>
    </row>
    <row r="48" spans="1:2">
      <c r="A48" s="21"/>
      <c r="B48" s="54"/>
    </row>
    <row r="49" spans="1:2">
      <c r="A49" s="21"/>
      <c r="B49" s="54"/>
    </row>
    <row r="50" spans="1:2">
      <c r="A50" s="21"/>
      <c r="B50" s="54"/>
    </row>
    <row r="51" spans="1:2">
      <c r="A51" s="21"/>
      <c r="B51" s="54"/>
    </row>
    <row r="52" spans="1:2">
      <c r="A52" s="21"/>
      <c r="B52" s="54"/>
    </row>
    <row r="53" spans="1:2">
      <c r="A53" s="21"/>
      <c r="B53" s="54"/>
    </row>
    <row r="54" spans="1:2">
      <c r="A54" s="21"/>
      <c r="B54" s="54"/>
    </row>
    <row r="55" spans="1:2">
      <c r="A55" s="21"/>
      <c r="B55" s="54"/>
    </row>
    <row r="56" spans="1:2">
      <c r="A56" s="21"/>
      <c r="B56" s="54"/>
    </row>
    <row r="57" spans="1:2">
      <c r="A57" s="21"/>
      <c r="B57" s="54"/>
    </row>
    <row r="58" spans="1:2">
      <c r="A58" s="21"/>
      <c r="B58" s="54"/>
    </row>
    <row r="59" spans="1:2">
      <c r="A59" s="21"/>
      <c r="B59" s="54"/>
    </row>
    <row r="60" spans="1:2">
      <c r="A60" s="21"/>
      <c r="B60" s="54"/>
    </row>
    <row r="61" spans="1:2">
      <c r="A61" s="21"/>
      <c r="B61" s="54"/>
    </row>
  </sheetData>
  <mergeCells count="20">
    <mergeCell ref="A1:F1"/>
    <mergeCell ref="A2:F2"/>
    <mergeCell ref="A3:E3"/>
    <mergeCell ref="A4:F4"/>
    <mergeCell ref="A5:F5"/>
    <mergeCell ref="A6:F6"/>
    <mergeCell ref="C7:D7"/>
    <mergeCell ref="E7:F7"/>
    <mergeCell ref="A24:B24"/>
    <mergeCell ref="A25:C25"/>
    <mergeCell ref="A8:A9"/>
    <mergeCell ref="B8:B9"/>
    <mergeCell ref="D8:D9"/>
    <mergeCell ref="F8:F9"/>
    <mergeCell ref="A26:B26"/>
    <mergeCell ref="B28:F28"/>
    <mergeCell ref="B29:D29"/>
    <mergeCell ref="B30:D30"/>
    <mergeCell ref="B32:D32"/>
    <mergeCell ref="D25:F26"/>
  </mergeCells>
  <printOptions horizontalCentered="1"/>
  <pageMargins left="0" right="0" top="1.1811023622047201" bottom="0.55118110236220497" header="0.31496062992126" footer="0.35433070866141703"/>
  <pageSetup paperSize="9" scale="90" fitToHeight="16" orientation="landscape" r:id="rId1"/>
  <headerFooter>
    <oddHeader xml:space="preserve">&amp;R&amp;"Verdana,Normal"&amp;8Fls.:______
Processo n.º 23069.168265/2023-10
</oddHeader>
    <oddFooter>&amp;R&amp;"Verdana,Normal"&amp;8Pág.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68"/>
  <sheetViews>
    <sheetView topLeftCell="C1" zoomScale="85" zoomScaleNormal="85" workbookViewId="0">
      <selection activeCell="O4" sqref="O4"/>
    </sheetView>
  </sheetViews>
  <sheetFormatPr defaultColWidth="9.140625" defaultRowHeight="12.75"/>
  <cols>
    <col min="1" max="1" width="7" style="44" bestFit="1" customWidth="1"/>
    <col min="2" max="2" width="9.140625" style="45" customWidth="1"/>
    <col min="3" max="3" width="7.7109375" style="44" customWidth="1"/>
    <col min="4" max="4" width="44.7109375" style="46" bestFit="1" customWidth="1"/>
    <col min="5" max="5" width="7" style="47" customWidth="1"/>
    <col min="6" max="6" width="9.140625" style="47" customWidth="1"/>
    <col min="7" max="7" width="9.7109375" style="48" customWidth="1"/>
    <col min="8" max="8" width="8.28515625" style="49" customWidth="1"/>
    <col min="9" max="9" width="11.5703125" style="50" customWidth="1"/>
    <col min="10" max="10" width="11.85546875" style="50" bestFit="1" customWidth="1"/>
    <col min="11" max="11" width="12.7109375" style="50" customWidth="1"/>
    <col min="12" max="12" width="8.42578125" style="50" customWidth="1"/>
    <col min="13" max="13" width="11.140625" style="51" customWidth="1"/>
    <col min="14" max="14" width="11" style="52" customWidth="1"/>
    <col min="15" max="15" width="9.85546875" style="53" customWidth="1"/>
    <col min="16" max="16" width="11.7109375" style="53" customWidth="1"/>
    <col min="17" max="16384" width="9.140625" style="53"/>
  </cols>
  <sheetData>
    <row r="1" spans="1:16" ht="15">
      <c r="A1" s="247" t="s">
        <v>0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</row>
    <row r="2" spans="1:16" ht="15">
      <c r="A2" s="247" t="s">
        <v>1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  <c r="N2" s="247"/>
      <c r="O2" s="247"/>
      <c r="P2" s="247"/>
    </row>
    <row r="3" spans="1:16" ht="15">
      <c r="A3" s="248" t="s">
        <v>160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131" t="s">
        <v>75</v>
      </c>
      <c r="N3" s="131"/>
      <c r="O3" s="131"/>
      <c r="P3" s="131"/>
    </row>
    <row r="4" spans="1:16">
      <c r="A4" s="132"/>
      <c r="B4" s="133"/>
      <c r="C4" s="132"/>
      <c r="D4" s="134"/>
      <c r="E4" s="135"/>
      <c r="F4" s="135"/>
      <c r="G4" s="136"/>
      <c r="H4" s="137"/>
      <c r="I4" s="138"/>
      <c r="J4" s="138"/>
      <c r="K4" s="138"/>
      <c r="L4" s="138"/>
      <c r="M4" s="139"/>
      <c r="N4" s="140"/>
      <c r="O4" s="141"/>
      <c r="P4" s="141"/>
    </row>
    <row r="5" spans="1:16" ht="15">
      <c r="A5" s="249" t="s">
        <v>21</v>
      </c>
      <c r="B5" s="249"/>
      <c r="C5" s="249"/>
      <c r="D5" s="249"/>
      <c r="E5" s="249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</row>
    <row r="6" spans="1:16" ht="35.25" customHeight="1">
      <c r="A6" s="250" t="s">
        <v>76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</row>
    <row r="7" spans="1:16" ht="21" customHeight="1">
      <c r="A7" s="224" t="s">
        <v>77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141"/>
    </row>
    <row r="8" spans="1:16" ht="15.75" customHeight="1">
      <c r="A8" s="55"/>
      <c r="B8" s="56"/>
      <c r="C8" s="55"/>
      <c r="D8" s="57"/>
      <c r="E8" s="225" t="s">
        <v>22</v>
      </c>
      <c r="F8" s="226"/>
      <c r="G8" s="226"/>
      <c r="H8" s="226"/>
      <c r="I8" s="226"/>
      <c r="J8" s="226"/>
      <c r="K8" s="227"/>
      <c r="L8" s="228" t="s">
        <v>23</v>
      </c>
      <c r="M8" s="229"/>
      <c r="N8" s="229"/>
      <c r="O8" s="229"/>
      <c r="P8" s="230"/>
    </row>
    <row r="9" spans="1:16" ht="15.75" customHeight="1">
      <c r="A9" s="199" t="s">
        <v>5</v>
      </c>
      <c r="B9" s="201" t="s">
        <v>24</v>
      </c>
      <c r="C9" s="201" t="s">
        <v>25</v>
      </c>
      <c r="D9" s="201" t="s">
        <v>6</v>
      </c>
      <c r="E9" s="203" t="s">
        <v>26</v>
      </c>
      <c r="F9" s="206" t="s">
        <v>27</v>
      </c>
      <c r="G9" s="235" t="s">
        <v>28</v>
      </c>
      <c r="H9" s="238" t="s">
        <v>29</v>
      </c>
      <c r="I9" s="231" t="s">
        <v>30</v>
      </c>
      <c r="J9" s="231"/>
      <c r="K9" s="232"/>
      <c r="L9" s="240" t="s">
        <v>31</v>
      </c>
      <c r="M9" s="243" t="s">
        <v>32</v>
      </c>
      <c r="N9" s="233" t="s">
        <v>30</v>
      </c>
      <c r="O9" s="233"/>
      <c r="P9" s="234"/>
    </row>
    <row r="10" spans="1:16" ht="12.75" customHeight="1">
      <c r="A10" s="199"/>
      <c r="B10" s="201"/>
      <c r="C10" s="201"/>
      <c r="D10" s="201"/>
      <c r="E10" s="204"/>
      <c r="F10" s="207"/>
      <c r="G10" s="236"/>
      <c r="H10" s="201"/>
      <c r="I10" s="231" t="s">
        <v>33</v>
      </c>
      <c r="J10" s="231" t="s">
        <v>34</v>
      </c>
      <c r="K10" s="232"/>
      <c r="L10" s="241"/>
      <c r="M10" s="244"/>
      <c r="N10" s="233" t="s">
        <v>35</v>
      </c>
      <c r="O10" s="233" t="s">
        <v>34</v>
      </c>
      <c r="P10" s="234"/>
    </row>
    <row r="11" spans="1:16" ht="27.75" customHeight="1">
      <c r="A11" s="200"/>
      <c r="B11" s="202"/>
      <c r="C11" s="202"/>
      <c r="D11" s="202"/>
      <c r="E11" s="205"/>
      <c r="F11" s="208"/>
      <c r="G11" s="237"/>
      <c r="H11" s="202"/>
      <c r="I11" s="239"/>
      <c r="J11" s="65" t="s">
        <v>36</v>
      </c>
      <c r="K11" s="66" t="s">
        <v>37</v>
      </c>
      <c r="L11" s="242"/>
      <c r="M11" s="245"/>
      <c r="N11" s="246"/>
      <c r="O11" s="67" t="s">
        <v>38</v>
      </c>
      <c r="P11" s="68" t="s">
        <v>39</v>
      </c>
    </row>
    <row r="12" spans="1:16">
      <c r="A12" s="60" t="s">
        <v>61</v>
      </c>
      <c r="B12" s="61"/>
      <c r="C12" s="62"/>
      <c r="D12" s="142" t="s">
        <v>78</v>
      </c>
      <c r="E12" s="64"/>
      <c r="F12" s="62"/>
      <c r="G12" s="62"/>
      <c r="H12" s="62"/>
      <c r="I12" s="62"/>
      <c r="J12" s="58"/>
      <c r="K12" s="143">
        <f>J13</f>
        <v>4129.2700000000004</v>
      </c>
      <c r="L12" s="147"/>
      <c r="M12" s="69"/>
      <c r="N12" s="70"/>
      <c r="O12" s="71"/>
      <c r="P12" s="151"/>
    </row>
    <row r="13" spans="1:16" ht="22.5">
      <c r="A13" s="59" t="s">
        <v>40</v>
      </c>
      <c r="B13" s="59" t="s">
        <v>79</v>
      </c>
      <c r="C13" s="59" t="s">
        <v>70</v>
      </c>
      <c r="D13" s="59" t="s">
        <v>80</v>
      </c>
      <c r="E13" s="59" t="s">
        <v>81</v>
      </c>
      <c r="F13" s="59">
        <v>1</v>
      </c>
      <c r="G13" s="59">
        <v>3223.48</v>
      </c>
      <c r="H13" s="127">
        <v>28.1</v>
      </c>
      <c r="I13" s="72">
        <f>TRUNC(G13*(1+(H13/100)),2)</f>
        <v>4129.2700000000004</v>
      </c>
      <c r="J13" s="73">
        <f>TRUNC(F13*I13,2)</f>
        <v>4129.2700000000004</v>
      </c>
      <c r="K13" s="144"/>
      <c r="L13" s="74"/>
      <c r="M13" s="75"/>
      <c r="N13" s="76"/>
      <c r="O13" s="128"/>
      <c r="P13" s="129"/>
    </row>
    <row r="14" spans="1:16">
      <c r="A14" s="60" t="s">
        <v>62</v>
      </c>
      <c r="B14" s="61"/>
      <c r="C14" s="62"/>
      <c r="D14" s="142" t="s">
        <v>82</v>
      </c>
      <c r="E14" s="64"/>
      <c r="F14" s="62"/>
      <c r="G14" s="62"/>
      <c r="H14" s="62"/>
      <c r="I14" s="62"/>
      <c r="J14" s="62"/>
      <c r="K14" s="157">
        <f>SUM(J15:J16)</f>
        <v>2334.38</v>
      </c>
      <c r="L14" s="148"/>
      <c r="M14" s="62"/>
      <c r="N14" s="62"/>
      <c r="O14" s="62"/>
      <c r="P14" s="152"/>
    </row>
    <row r="15" spans="1:16" ht="33.75">
      <c r="A15" s="59" t="s">
        <v>41</v>
      </c>
      <c r="B15" s="59" t="s">
        <v>83</v>
      </c>
      <c r="C15" s="59" t="s">
        <v>48</v>
      </c>
      <c r="D15" s="59" t="s">
        <v>84</v>
      </c>
      <c r="E15" s="59" t="s">
        <v>85</v>
      </c>
      <c r="F15" s="59">
        <v>3.15</v>
      </c>
      <c r="G15" s="59">
        <v>504.25</v>
      </c>
      <c r="H15" s="127">
        <v>28.1</v>
      </c>
      <c r="I15" s="72">
        <f t="shared" ref="I15:I16" si="0">TRUNC(G15*(1+(H15/100)),2)</f>
        <v>645.94000000000005</v>
      </c>
      <c r="J15" s="73">
        <f t="shared" ref="J15:J16" si="1">TRUNC(F15*I15,2)</f>
        <v>2034.71</v>
      </c>
      <c r="K15" s="145"/>
      <c r="L15" s="149"/>
      <c r="M15" s="59"/>
      <c r="N15" s="59"/>
      <c r="O15" s="59"/>
      <c r="P15" s="153"/>
    </row>
    <row r="16" spans="1:16" ht="22.5">
      <c r="A16" s="59" t="s">
        <v>43</v>
      </c>
      <c r="B16" s="59" t="s">
        <v>86</v>
      </c>
      <c r="C16" s="59" t="s">
        <v>42</v>
      </c>
      <c r="D16" s="59" t="s">
        <v>87</v>
      </c>
      <c r="E16" s="59" t="s">
        <v>88</v>
      </c>
      <c r="F16" s="59">
        <v>1</v>
      </c>
      <c r="G16" s="59">
        <v>233.94</v>
      </c>
      <c r="H16" s="127">
        <v>28.1</v>
      </c>
      <c r="I16" s="72">
        <f t="shared" si="0"/>
        <v>299.67</v>
      </c>
      <c r="J16" s="73">
        <f t="shared" si="1"/>
        <v>299.67</v>
      </c>
      <c r="K16" s="145"/>
      <c r="L16" s="156"/>
      <c r="M16" s="59"/>
      <c r="N16" s="59"/>
      <c r="O16" s="59"/>
      <c r="P16" s="153"/>
    </row>
    <row r="17" spans="1:16">
      <c r="A17" s="60" t="s">
        <v>63</v>
      </c>
      <c r="B17" s="61"/>
      <c r="C17" s="62"/>
      <c r="D17" s="142" t="s">
        <v>89</v>
      </c>
      <c r="E17" s="62"/>
      <c r="F17" s="62"/>
      <c r="G17" s="62"/>
      <c r="H17" s="62"/>
      <c r="I17" s="62"/>
      <c r="J17" s="62"/>
      <c r="K17" s="157">
        <f>SUM(J18:J20)</f>
        <v>1732.8400000000001</v>
      </c>
      <c r="L17" s="148"/>
      <c r="M17" s="62"/>
      <c r="N17" s="62"/>
      <c r="O17" s="62"/>
      <c r="P17" s="152"/>
    </row>
    <row r="18" spans="1:16" ht="33.75">
      <c r="A18" s="59" t="s">
        <v>46</v>
      </c>
      <c r="B18" s="59" t="s">
        <v>90</v>
      </c>
      <c r="C18" s="59" t="s">
        <v>48</v>
      </c>
      <c r="D18" s="59" t="s">
        <v>91</v>
      </c>
      <c r="E18" s="59" t="s">
        <v>92</v>
      </c>
      <c r="F18" s="59">
        <v>8.3800000000000008</v>
      </c>
      <c r="G18" s="59">
        <v>22.88</v>
      </c>
      <c r="H18" s="127">
        <v>28.1</v>
      </c>
      <c r="I18" s="72">
        <f t="shared" ref="I18:I20" si="2">TRUNC(G18*(1+(H18/100)),2)</f>
        <v>29.3</v>
      </c>
      <c r="J18" s="73">
        <f t="shared" ref="J18:J20" si="3">TRUNC(F18*I18,2)</f>
        <v>245.53</v>
      </c>
      <c r="K18" s="145"/>
      <c r="L18" s="149"/>
      <c r="M18" s="59"/>
      <c r="N18" s="59"/>
      <c r="O18" s="59"/>
      <c r="P18" s="153"/>
    </row>
    <row r="19" spans="1:16" ht="45">
      <c r="A19" s="59" t="s">
        <v>71</v>
      </c>
      <c r="B19" s="59" t="s">
        <v>93</v>
      </c>
      <c r="C19" s="59" t="s">
        <v>48</v>
      </c>
      <c r="D19" s="59" t="s">
        <v>94</v>
      </c>
      <c r="E19" s="59" t="s">
        <v>92</v>
      </c>
      <c r="F19" s="59">
        <v>8.3800000000000008</v>
      </c>
      <c r="G19" s="59">
        <v>64.62</v>
      </c>
      <c r="H19" s="127">
        <v>28.1</v>
      </c>
      <c r="I19" s="72">
        <f t="shared" si="2"/>
        <v>82.77</v>
      </c>
      <c r="J19" s="73">
        <f t="shared" si="3"/>
        <v>693.61</v>
      </c>
      <c r="K19" s="145"/>
      <c r="L19" s="149"/>
      <c r="M19" s="59"/>
      <c r="N19" s="59"/>
      <c r="O19" s="59"/>
      <c r="P19" s="153"/>
    </row>
    <row r="20" spans="1:16" ht="78.75">
      <c r="A20" s="59" t="s">
        <v>72</v>
      </c>
      <c r="B20" s="59" t="s">
        <v>95</v>
      </c>
      <c r="C20" s="59" t="s">
        <v>48</v>
      </c>
      <c r="D20" s="59" t="s">
        <v>96</v>
      </c>
      <c r="E20" s="59" t="s">
        <v>88</v>
      </c>
      <c r="F20" s="59">
        <v>2</v>
      </c>
      <c r="G20" s="59">
        <v>309.8</v>
      </c>
      <c r="H20" s="127">
        <v>28.1</v>
      </c>
      <c r="I20" s="72">
        <f t="shared" si="2"/>
        <v>396.85</v>
      </c>
      <c r="J20" s="73">
        <f t="shared" si="3"/>
        <v>793.7</v>
      </c>
      <c r="K20" s="145"/>
      <c r="L20" s="149"/>
      <c r="M20" s="59"/>
      <c r="N20" s="59"/>
      <c r="O20" s="59"/>
      <c r="P20" s="153"/>
    </row>
    <row r="21" spans="1:16">
      <c r="A21" s="60" t="s">
        <v>64</v>
      </c>
      <c r="B21" s="61"/>
      <c r="C21" s="62"/>
      <c r="D21" s="62" t="s">
        <v>97</v>
      </c>
      <c r="E21" s="62"/>
      <c r="F21" s="62"/>
      <c r="G21" s="62"/>
      <c r="H21" s="62"/>
      <c r="I21" s="62"/>
      <c r="J21" s="62"/>
      <c r="K21" s="157">
        <f>SUM(J22:J27)</f>
        <v>15916.34</v>
      </c>
      <c r="L21" s="148"/>
      <c r="M21" s="62"/>
      <c r="N21" s="62"/>
      <c r="O21" s="62"/>
      <c r="P21" s="152"/>
    </row>
    <row r="22" spans="1:16" ht="22.5">
      <c r="A22" s="59" t="s">
        <v>47</v>
      </c>
      <c r="B22" s="59" t="s">
        <v>98</v>
      </c>
      <c r="C22" s="59" t="s">
        <v>42</v>
      </c>
      <c r="D22" s="59" t="s">
        <v>99</v>
      </c>
      <c r="E22" s="59" t="s">
        <v>85</v>
      </c>
      <c r="F22" s="59">
        <v>125.54</v>
      </c>
      <c r="G22" s="59">
        <v>23.88</v>
      </c>
      <c r="H22" s="127">
        <v>28.1</v>
      </c>
      <c r="I22" s="72">
        <f t="shared" ref="I22:I27" si="4">TRUNC(G22*(1+(H22/100)),2)</f>
        <v>30.59</v>
      </c>
      <c r="J22" s="73">
        <f t="shared" ref="J22:J27" si="5">TRUNC(F22*I22,2)</f>
        <v>3840.26</v>
      </c>
      <c r="K22" s="146"/>
      <c r="L22" s="74"/>
      <c r="M22" s="75"/>
      <c r="N22" s="76"/>
      <c r="O22" s="77"/>
      <c r="P22" s="78"/>
    </row>
    <row r="23" spans="1:16" ht="22.5">
      <c r="A23" s="59" t="s">
        <v>73</v>
      </c>
      <c r="B23" s="59" t="s">
        <v>100</v>
      </c>
      <c r="C23" s="59" t="s">
        <v>48</v>
      </c>
      <c r="D23" s="59" t="s">
        <v>101</v>
      </c>
      <c r="E23" s="59" t="s">
        <v>85</v>
      </c>
      <c r="F23" s="59">
        <v>125.54</v>
      </c>
      <c r="G23" s="59">
        <v>20.43</v>
      </c>
      <c r="H23" s="127">
        <v>28.1</v>
      </c>
      <c r="I23" s="72">
        <f t="shared" si="4"/>
        <v>26.17</v>
      </c>
      <c r="J23" s="73">
        <f t="shared" si="5"/>
        <v>3285.38</v>
      </c>
      <c r="K23" s="145"/>
      <c r="L23" s="149"/>
      <c r="M23" s="59"/>
      <c r="N23" s="59"/>
      <c r="O23" s="59"/>
      <c r="P23" s="153"/>
    </row>
    <row r="24" spans="1:16" ht="45">
      <c r="A24" s="59" t="s">
        <v>102</v>
      </c>
      <c r="B24" s="59" t="s">
        <v>103</v>
      </c>
      <c r="C24" s="59" t="s">
        <v>48</v>
      </c>
      <c r="D24" s="59" t="s">
        <v>104</v>
      </c>
      <c r="E24" s="59" t="s">
        <v>92</v>
      </c>
      <c r="F24" s="59">
        <v>11.02</v>
      </c>
      <c r="G24" s="59">
        <v>40.1</v>
      </c>
      <c r="H24" s="127">
        <v>28.1</v>
      </c>
      <c r="I24" s="72">
        <f t="shared" si="4"/>
        <v>51.36</v>
      </c>
      <c r="J24" s="73">
        <f t="shared" si="5"/>
        <v>565.98</v>
      </c>
      <c r="K24" s="146"/>
      <c r="L24" s="74"/>
      <c r="M24" s="75"/>
      <c r="N24" s="76"/>
      <c r="O24" s="77"/>
      <c r="P24" s="78"/>
    </row>
    <row r="25" spans="1:16" ht="56.25">
      <c r="A25" s="59" t="s">
        <v>105</v>
      </c>
      <c r="B25" s="59" t="s">
        <v>106</v>
      </c>
      <c r="C25" s="59" t="s">
        <v>48</v>
      </c>
      <c r="D25" s="59" t="s">
        <v>107</v>
      </c>
      <c r="E25" s="59" t="s">
        <v>85</v>
      </c>
      <c r="F25" s="59">
        <v>255.5</v>
      </c>
      <c r="G25" s="59">
        <v>22.87</v>
      </c>
      <c r="H25" s="127">
        <v>28.1</v>
      </c>
      <c r="I25" s="72">
        <f t="shared" si="4"/>
        <v>29.29</v>
      </c>
      <c r="J25" s="73">
        <f t="shared" si="5"/>
        <v>7483.59</v>
      </c>
      <c r="K25" s="146"/>
      <c r="L25" s="74"/>
      <c r="M25" s="75"/>
      <c r="N25" s="76"/>
      <c r="O25" s="77"/>
      <c r="P25" s="78"/>
    </row>
    <row r="26" spans="1:16" ht="33.75">
      <c r="A26" s="59" t="s">
        <v>108</v>
      </c>
      <c r="B26" s="59" t="s">
        <v>109</v>
      </c>
      <c r="C26" s="59" t="s">
        <v>44</v>
      </c>
      <c r="D26" s="59" t="s">
        <v>110</v>
      </c>
      <c r="E26" s="59" t="s">
        <v>85</v>
      </c>
      <c r="F26" s="59">
        <v>45</v>
      </c>
      <c r="G26" s="59">
        <v>8.0399999999999991</v>
      </c>
      <c r="H26" s="127">
        <v>28.1</v>
      </c>
      <c r="I26" s="72">
        <f t="shared" si="4"/>
        <v>10.29</v>
      </c>
      <c r="J26" s="73">
        <f t="shared" si="5"/>
        <v>463.05</v>
      </c>
      <c r="K26" s="146"/>
      <c r="L26" s="74"/>
      <c r="M26" s="75"/>
      <c r="N26" s="76"/>
      <c r="O26" s="77"/>
      <c r="P26" s="78"/>
    </row>
    <row r="27" spans="1:16" ht="22.5">
      <c r="A27" s="59" t="s">
        <v>111</v>
      </c>
      <c r="B27" s="59" t="s">
        <v>112</v>
      </c>
      <c r="C27" s="59" t="s">
        <v>48</v>
      </c>
      <c r="D27" s="59" t="s">
        <v>113</v>
      </c>
      <c r="E27" s="59" t="s">
        <v>45</v>
      </c>
      <c r="F27" s="59">
        <v>16</v>
      </c>
      <c r="G27" s="59">
        <v>13.57</v>
      </c>
      <c r="H27" s="127">
        <v>28.1</v>
      </c>
      <c r="I27" s="72">
        <f t="shared" si="4"/>
        <v>17.38</v>
      </c>
      <c r="J27" s="73">
        <f t="shared" si="5"/>
        <v>278.08</v>
      </c>
      <c r="K27" s="146"/>
      <c r="L27" s="74"/>
      <c r="M27" s="75"/>
      <c r="N27" s="76"/>
      <c r="O27" s="77"/>
      <c r="P27" s="78"/>
    </row>
    <row r="28" spans="1:16">
      <c r="A28" s="60" t="s">
        <v>114</v>
      </c>
      <c r="B28" s="61"/>
      <c r="C28" s="62"/>
      <c r="D28" s="142" t="s">
        <v>115</v>
      </c>
      <c r="E28" s="62"/>
      <c r="F28" s="62"/>
      <c r="G28" s="62"/>
      <c r="H28" s="62"/>
      <c r="I28" s="62"/>
      <c r="J28" s="62"/>
      <c r="K28" s="157">
        <f>SUM(J29:J31)</f>
        <v>10411.86</v>
      </c>
      <c r="L28" s="148"/>
      <c r="M28" s="62"/>
      <c r="N28" s="62"/>
      <c r="O28" s="62"/>
      <c r="P28" s="154"/>
    </row>
    <row r="29" spans="1:16" ht="56.25">
      <c r="A29" s="59" t="s">
        <v>116</v>
      </c>
      <c r="B29" s="59" t="s">
        <v>117</v>
      </c>
      <c r="C29" s="59" t="s">
        <v>44</v>
      </c>
      <c r="D29" s="59" t="s">
        <v>118</v>
      </c>
      <c r="E29" s="59" t="s">
        <v>85</v>
      </c>
      <c r="F29" s="59">
        <v>61</v>
      </c>
      <c r="G29" s="59">
        <v>34.29</v>
      </c>
      <c r="H29" s="127">
        <v>28.1</v>
      </c>
      <c r="I29" s="72">
        <f t="shared" ref="I29:I31" si="6">TRUNC(G29*(1+(H29/100)),2)</f>
        <v>43.92</v>
      </c>
      <c r="J29" s="73">
        <f t="shared" ref="J29:J31" si="7">TRUNC(F29*I29,2)</f>
        <v>2679.12</v>
      </c>
      <c r="K29" s="146"/>
      <c r="L29" s="74"/>
      <c r="M29" s="75"/>
      <c r="N29" s="76"/>
      <c r="O29" s="77"/>
      <c r="P29" s="78"/>
    </row>
    <row r="30" spans="1:16" ht="56.25">
      <c r="A30" s="59" t="s">
        <v>119</v>
      </c>
      <c r="B30" s="59" t="s">
        <v>120</v>
      </c>
      <c r="C30" s="59" t="s">
        <v>44</v>
      </c>
      <c r="D30" s="59" t="s">
        <v>121</v>
      </c>
      <c r="E30" s="59" t="s">
        <v>85</v>
      </c>
      <c r="F30" s="59">
        <v>61</v>
      </c>
      <c r="G30" s="59">
        <v>54.52</v>
      </c>
      <c r="H30" s="127">
        <v>28.1</v>
      </c>
      <c r="I30" s="72">
        <f t="shared" si="6"/>
        <v>69.84</v>
      </c>
      <c r="J30" s="73">
        <f t="shared" si="7"/>
        <v>4260.24</v>
      </c>
      <c r="K30" s="146"/>
      <c r="L30" s="74"/>
      <c r="M30" s="75"/>
      <c r="N30" s="76"/>
      <c r="O30" s="77"/>
      <c r="P30" s="78"/>
    </row>
    <row r="31" spans="1:16" ht="33.75">
      <c r="A31" s="59" t="s">
        <v>122</v>
      </c>
      <c r="B31" s="59" t="s">
        <v>123</v>
      </c>
      <c r="C31" s="59" t="s">
        <v>44</v>
      </c>
      <c r="D31" s="59" t="s">
        <v>124</v>
      </c>
      <c r="E31" s="59" t="s">
        <v>45</v>
      </c>
      <c r="F31" s="59">
        <v>30</v>
      </c>
      <c r="G31" s="59">
        <v>90.36</v>
      </c>
      <c r="H31" s="127">
        <v>28.1</v>
      </c>
      <c r="I31" s="72">
        <f t="shared" si="6"/>
        <v>115.75</v>
      </c>
      <c r="J31" s="73">
        <f t="shared" si="7"/>
        <v>3472.5</v>
      </c>
      <c r="K31" s="146"/>
      <c r="L31" s="74"/>
      <c r="M31" s="75"/>
      <c r="N31" s="76"/>
      <c r="O31" s="77"/>
      <c r="P31" s="78"/>
    </row>
    <row r="32" spans="1:16">
      <c r="A32" s="60" t="s">
        <v>125</v>
      </c>
      <c r="B32" s="61"/>
      <c r="C32" s="61"/>
      <c r="D32" s="60" t="s">
        <v>126</v>
      </c>
      <c r="E32" s="62"/>
      <c r="F32" s="62"/>
      <c r="G32" s="62"/>
      <c r="H32" s="62"/>
      <c r="I32" s="62"/>
      <c r="J32" s="62"/>
      <c r="K32" s="157">
        <f>SUM(J33:J40)</f>
        <v>64622.259999999995</v>
      </c>
      <c r="L32" s="150"/>
      <c r="M32" s="62"/>
      <c r="N32" s="62"/>
      <c r="O32" s="62"/>
      <c r="P32" s="155"/>
    </row>
    <row r="33" spans="1:16" ht="22.5">
      <c r="A33" s="59" t="s">
        <v>127</v>
      </c>
      <c r="B33" s="59" t="s">
        <v>100</v>
      </c>
      <c r="C33" s="59" t="s">
        <v>48</v>
      </c>
      <c r="D33" s="59" t="s">
        <v>101</v>
      </c>
      <c r="E33" s="59" t="s">
        <v>85</v>
      </c>
      <c r="F33" s="59">
        <v>166.8</v>
      </c>
      <c r="G33" s="59">
        <v>20.43</v>
      </c>
      <c r="H33" s="127">
        <v>28.1</v>
      </c>
      <c r="I33" s="72">
        <f t="shared" ref="I33:I40" si="8">TRUNC(G33*(1+(H33/100)),2)</f>
        <v>26.17</v>
      </c>
      <c r="J33" s="73">
        <f t="shared" ref="J33:J40" si="9">TRUNC(F33*I33,2)</f>
        <v>4365.1499999999996</v>
      </c>
      <c r="K33" s="146"/>
      <c r="L33" s="74"/>
      <c r="M33" s="75"/>
      <c r="N33" s="76"/>
      <c r="O33" s="77"/>
      <c r="P33" s="78"/>
    </row>
    <row r="34" spans="1:16" ht="67.5">
      <c r="A34" s="59" t="s">
        <v>128</v>
      </c>
      <c r="B34" s="59" t="s">
        <v>129</v>
      </c>
      <c r="C34" s="59" t="s">
        <v>48</v>
      </c>
      <c r="D34" s="59" t="s">
        <v>130</v>
      </c>
      <c r="E34" s="59" t="s">
        <v>85</v>
      </c>
      <c r="F34" s="59">
        <v>32</v>
      </c>
      <c r="G34" s="59">
        <v>44.13</v>
      </c>
      <c r="H34" s="127">
        <v>28.1</v>
      </c>
      <c r="I34" s="72">
        <f t="shared" si="8"/>
        <v>56.53</v>
      </c>
      <c r="J34" s="73">
        <f t="shared" si="9"/>
        <v>1808.96</v>
      </c>
      <c r="K34" s="146"/>
      <c r="L34" s="74"/>
      <c r="M34" s="75"/>
      <c r="N34" s="76"/>
      <c r="O34" s="77"/>
      <c r="P34" s="78"/>
    </row>
    <row r="35" spans="1:16" ht="45">
      <c r="A35" s="59" t="s">
        <v>131</v>
      </c>
      <c r="B35" s="59" t="s">
        <v>132</v>
      </c>
      <c r="C35" s="59" t="s">
        <v>48</v>
      </c>
      <c r="D35" s="59" t="s">
        <v>133</v>
      </c>
      <c r="E35" s="59" t="s">
        <v>85</v>
      </c>
      <c r="F35" s="59">
        <v>250.5</v>
      </c>
      <c r="G35" s="59">
        <v>15.18</v>
      </c>
      <c r="H35" s="127">
        <v>28.1</v>
      </c>
      <c r="I35" s="72">
        <f t="shared" si="8"/>
        <v>19.440000000000001</v>
      </c>
      <c r="J35" s="73">
        <f t="shared" si="9"/>
        <v>4869.72</v>
      </c>
      <c r="K35" s="146"/>
      <c r="L35" s="74"/>
      <c r="M35" s="75"/>
      <c r="N35" s="76"/>
      <c r="O35" s="77"/>
      <c r="P35" s="78"/>
    </row>
    <row r="36" spans="1:16" ht="56.25">
      <c r="A36" s="59" t="s">
        <v>134</v>
      </c>
      <c r="B36" s="59" t="s">
        <v>135</v>
      </c>
      <c r="C36" s="59" t="s">
        <v>70</v>
      </c>
      <c r="D36" s="59" t="s">
        <v>136</v>
      </c>
      <c r="E36" s="59" t="s">
        <v>85</v>
      </c>
      <c r="F36" s="59">
        <v>250.5</v>
      </c>
      <c r="G36" s="59">
        <v>71.97</v>
      </c>
      <c r="H36" s="127">
        <v>28.1</v>
      </c>
      <c r="I36" s="72">
        <f t="shared" si="8"/>
        <v>92.19</v>
      </c>
      <c r="J36" s="73">
        <f t="shared" si="9"/>
        <v>23093.59</v>
      </c>
      <c r="K36" s="146"/>
      <c r="L36" s="74"/>
      <c r="M36" s="75"/>
      <c r="N36" s="76"/>
      <c r="O36" s="77"/>
      <c r="P36" s="78"/>
    </row>
    <row r="37" spans="1:16" ht="45">
      <c r="A37" s="59" t="s">
        <v>137</v>
      </c>
      <c r="B37" s="59" t="s">
        <v>138</v>
      </c>
      <c r="C37" s="59" t="s">
        <v>48</v>
      </c>
      <c r="D37" s="59" t="s">
        <v>139</v>
      </c>
      <c r="E37" s="59" t="s">
        <v>85</v>
      </c>
      <c r="F37" s="59">
        <v>32</v>
      </c>
      <c r="G37" s="59">
        <v>17.920000000000002</v>
      </c>
      <c r="H37" s="127">
        <v>28.1</v>
      </c>
      <c r="I37" s="72">
        <f t="shared" si="8"/>
        <v>22.95</v>
      </c>
      <c r="J37" s="73">
        <f t="shared" si="9"/>
        <v>734.4</v>
      </c>
      <c r="K37" s="146"/>
      <c r="L37" s="74"/>
      <c r="M37" s="75"/>
      <c r="N37" s="76"/>
      <c r="O37" s="77"/>
      <c r="P37" s="78"/>
    </row>
    <row r="38" spans="1:16" ht="22.5">
      <c r="A38" s="59" t="s">
        <v>140</v>
      </c>
      <c r="B38" s="59" t="s">
        <v>141</v>
      </c>
      <c r="C38" s="59" t="s">
        <v>44</v>
      </c>
      <c r="D38" s="59" t="s">
        <v>142</v>
      </c>
      <c r="E38" s="59" t="s">
        <v>85</v>
      </c>
      <c r="F38" s="59">
        <v>210</v>
      </c>
      <c r="G38" s="59">
        <v>40.56</v>
      </c>
      <c r="H38" s="127">
        <v>28.1</v>
      </c>
      <c r="I38" s="72">
        <f t="shared" si="8"/>
        <v>51.95</v>
      </c>
      <c r="J38" s="73">
        <f t="shared" si="9"/>
        <v>10909.5</v>
      </c>
      <c r="K38" s="146"/>
      <c r="L38" s="74"/>
      <c r="M38" s="75"/>
      <c r="N38" s="76"/>
      <c r="O38" s="77"/>
      <c r="P38" s="78"/>
    </row>
    <row r="39" spans="1:16" ht="56.25">
      <c r="A39" s="59" t="s">
        <v>143</v>
      </c>
      <c r="B39" s="59" t="s">
        <v>144</v>
      </c>
      <c r="C39" s="59" t="s">
        <v>48</v>
      </c>
      <c r="D39" s="59" t="s">
        <v>145</v>
      </c>
      <c r="E39" s="59" t="s">
        <v>85</v>
      </c>
      <c r="F39" s="59">
        <v>210</v>
      </c>
      <c r="G39" s="59">
        <v>69.569999999999993</v>
      </c>
      <c r="H39" s="127">
        <v>28.1</v>
      </c>
      <c r="I39" s="72">
        <f t="shared" si="8"/>
        <v>89.11</v>
      </c>
      <c r="J39" s="73">
        <f t="shared" si="9"/>
        <v>18713.099999999999</v>
      </c>
      <c r="K39" s="146"/>
      <c r="L39" s="74"/>
      <c r="M39" s="75"/>
      <c r="N39" s="76"/>
      <c r="O39" s="77"/>
      <c r="P39" s="78"/>
    </row>
    <row r="40" spans="1:16" ht="44.25" customHeight="1">
      <c r="A40" s="59" t="s">
        <v>146</v>
      </c>
      <c r="B40" s="59" t="s">
        <v>147</v>
      </c>
      <c r="C40" s="59" t="s">
        <v>48</v>
      </c>
      <c r="D40" s="59" t="s">
        <v>148</v>
      </c>
      <c r="E40" s="59" t="s">
        <v>88</v>
      </c>
      <c r="F40" s="59">
        <v>4</v>
      </c>
      <c r="G40" s="59">
        <v>24.95</v>
      </c>
      <c r="H40" s="127">
        <v>28.1</v>
      </c>
      <c r="I40" s="72">
        <f t="shared" si="8"/>
        <v>31.96</v>
      </c>
      <c r="J40" s="73">
        <f t="shared" si="9"/>
        <v>127.84</v>
      </c>
      <c r="K40" s="146"/>
      <c r="L40" s="74"/>
      <c r="M40" s="75"/>
      <c r="N40" s="76"/>
      <c r="O40" s="77"/>
      <c r="P40" s="78"/>
    </row>
    <row r="41" spans="1:16" ht="20.25" customHeight="1">
      <c r="A41" s="60" t="s">
        <v>149</v>
      </c>
      <c r="B41" s="61"/>
      <c r="C41" s="61"/>
      <c r="D41" s="60" t="s">
        <v>150</v>
      </c>
      <c r="E41" s="62"/>
      <c r="F41" s="62"/>
      <c r="G41" s="62"/>
      <c r="H41" s="62"/>
      <c r="I41" s="62"/>
      <c r="J41" s="62"/>
      <c r="K41" s="157">
        <f>J42</f>
        <v>10007</v>
      </c>
      <c r="L41" s="150"/>
      <c r="M41" s="62"/>
      <c r="N41" s="62"/>
      <c r="O41" s="62"/>
      <c r="P41" s="154"/>
    </row>
    <row r="42" spans="1:16" ht="22.5">
      <c r="A42" s="59" t="s">
        <v>151</v>
      </c>
      <c r="B42" s="59" t="s">
        <v>152</v>
      </c>
      <c r="C42" s="59" t="s">
        <v>42</v>
      </c>
      <c r="D42" s="59" t="s">
        <v>153</v>
      </c>
      <c r="E42" s="59" t="s">
        <v>88</v>
      </c>
      <c r="F42" s="59">
        <v>2</v>
      </c>
      <c r="G42" s="59">
        <v>3905.94</v>
      </c>
      <c r="H42" s="127">
        <v>28.1</v>
      </c>
      <c r="I42" s="72">
        <f>TRUNC(G42*(1+(H42/100)),2)</f>
        <v>5003.5</v>
      </c>
      <c r="J42" s="73">
        <f>TRUNC(F42*I42,2)</f>
        <v>10007</v>
      </c>
      <c r="K42" s="146"/>
      <c r="L42" s="74"/>
      <c r="M42" s="75"/>
      <c r="N42" s="76"/>
      <c r="O42" s="77"/>
      <c r="P42" s="78"/>
    </row>
    <row r="43" spans="1:16" ht="13.5" customHeight="1" thickBot="1">
      <c r="A43" s="194" t="s">
        <v>49</v>
      </c>
      <c r="B43" s="195"/>
      <c r="C43" s="195"/>
      <c r="D43" s="195"/>
      <c r="E43" s="195"/>
      <c r="F43" s="195"/>
      <c r="G43" s="195"/>
      <c r="H43" s="195"/>
      <c r="I43" s="195"/>
      <c r="J43" s="79"/>
      <c r="K43" s="80">
        <f>SUM(K12:K42)</f>
        <v>109153.95</v>
      </c>
      <c r="L43" s="196" t="s">
        <v>50</v>
      </c>
      <c r="M43" s="197"/>
      <c r="N43" s="197"/>
      <c r="O43" s="197"/>
      <c r="P43" s="81">
        <f>SUM(P12:P42)</f>
        <v>0</v>
      </c>
    </row>
    <row r="44" spans="1:16" ht="32.25" customHeight="1">
      <c r="A44" s="198" t="s">
        <v>15</v>
      </c>
      <c r="B44" s="198"/>
      <c r="C44" s="198"/>
      <c r="D44" s="198"/>
      <c r="E44" s="198"/>
      <c r="F44" s="198"/>
      <c r="G44" s="218" t="s">
        <v>16</v>
      </c>
      <c r="H44" s="219"/>
      <c r="I44" s="219"/>
      <c r="J44" s="219"/>
      <c r="K44" s="219"/>
      <c r="L44" s="219"/>
      <c r="M44" s="219"/>
      <c r="N44" s="219"/>
      <c r="O44" s="219"/>
      <c r="P44" s="220"/>
    </row>
    <row r="45" spans="1:16" ht="36" customHeight="1">
      <c r="A45" s="209" t="s">
        <v>17</v>
      </c>
      <c r="B45" s="210"/>
      <c r="C45" s="210"/>
      <c r="D45" s="211"/>
      <c r="E45" s="173" t="s">
        <v>51</v>
      </c>
      <c r="F45" s="212"/>
      <c r="G45" s="221"/>
      <c r="H45" s="222"/>
      <c r="I45" s="222"/>
      <c r="J45" s="222"/>
      <c r="K45" s="222"/>
      <c r="L45" s="222"/>
      <c r="M45" s="222"/>
      <c r="N45" s="222"/>
      <c r="O45" s="222"/>
      <c r="P45" s="223"/>
    </row>
    <row r="46" spans="1:16" ht="35.25" customHeight="1">
      <c r="A46" s="216" t="s">
        <v>74</v>
      </c>
      <c r="B46" s="213" t="s">
        <v>157</v>
      </c>
      <c r="C46" s="213"/>
      <c r="D46" s="213"/>
      <c r="E46" s="213"/>
      <c r="F46" s="213"/>
      <c r="G46" s="214"/>
      <c r="H46" s="214"/>
      <c r="I46" s="214"/>
      <c r="J46" s="214"/>
      <c r="K46" s="214"/>
      <c r="L46" s="214"/>
      <c r="M46" s="214"/>
      <c r="N46" s="214"/>
      <c r="O46" s="82"/>
      <c r="P46" s="82"/>
    </row>
    <row r="47" spans="1:16" ht="48" customHeight="1">
      <c r="A47" s="217"/>
      <c r="B47" s="215" t="s">
        <v>158</v>
      </c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82"/>
      <c r="P47" s="82"/>
    </row>
    <row r="48" spans="1:16" ht="78.75" customHeight="1">
      <c r="A48" s="217"/>
      <c r="B48" s="168" t="s">
        <v>53</v>
      </c>
      <c r="C48" s="169"/>
      <c r="D48" s="169"/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</row>
    <row r="196" spans="15:15" ht="30" customHeight="1"/>
    <row r="197" spans="15:15" ht="35.25" customHeight="1"/>
    <row r="198" spans="15:15" ht="40.5" customHeight="1"/>
    <row r="201" spans="15:15" ht="12.75" customHeight="1"/>
    <row r="202" spans="15:15" ht="12.75" customHeight="1">
      <c r="O202" s="83"/>
    </row>
    <row r="203" spans="15:15" ht="24" customHeight="1"/>
    <row r="204" spans="15:15" ht="12.75" customHeight="1"/>
    <row r="205" spans="15:15" ht="12.75" customHeight="1"/>
    <row r="206" spans="15:15" ht="27" customHeight="1"/>
    <row r="360" ht="15" customHeight="1"/>
    <row r="361" ht="33.75" customHeight="1"/>
    <row r="362" ht="31.5" customHeight="1"/>
    <row r="363" ht="24.75" customHeight="1"/>
    <row r="368" ht="26.25" customHeight="1"/>
  </sheetData>
  <sheetProtection selectLockedCells="1"/>
  <mergeCells count="34">
    <mergeCell ref="A1:P1"/>
    <mergeCell ref="A2:P2"/>
    <mergeCell ref="A3:L3"/>
    <mergeCell ref="A5:P5"/>
    <mergeCell ref="A6:P6"/>
    <mergeCell ref="A7:O7"/>
    <mergeCell ref="E8:K8"/>
    <mergeCell ref="L8:P8"/>
    <mergeCell ref="I9:K9"/>
    <mergeCell ref="N9:P9"/>
    <mergeCell ref="G9:G11"/>
    <mergeCell ref="H9:H11"/>
    <mergeCell ref="I10:I11"/>
    <mergeCell ref="L9:L11"/>
    <mergeCell ref="M9:M11"/>
    <mergeCell ref="N10:N11"/>
    <mergeCell ref="J10:K10"/>
    <mergeCell ref="O10:P10"/>
    <mergeCell ref="B48:P48"/>
    <mergeCell ref="A45:D45"/>
    <mergeCell ref="E45:F45"/>
    <mergeCell ref="B46:N46"/>
    <mergeCell ref="B47:N47"/>
    <mergeCell ref="A46:A48"/>
    <mergeCell ref="G44:P45"/>
    <mergeCell ref="A43:I43"/>
    <mergeCell ref="L43:O43"/>
    <mergeCell ref="A44:F44"/>
    <mergeCell ref="A9:A11"/>
    <mergeCell ref="B9:B11"/>
    <mergeCell ref="C9:C11"/>
    <mergeCell ref="D9:D11"/>
    <mergeCell ref="E9:E11"/>
    <mergeCell ref="F9:F11"/>
  </mergeCells>
  <printOptions horizontalCentered="1"/>
  <pageMargins left="0" right="0" top="0.8" bottom="0.84" header="0.49" footer="0.196850393700787"/>
  <pageSetup paperSize="9" scale="75" fitToHeight="16" orientation="landscape" r:id="rId1"/>
  <headerFooter>
    <oddHeader xml:space="preserve">&amp;R&amp;"Verdana,Normal"&amp;8Fls.:______
Processo n.º 23069.168265/2023-10
</oddHeader>
    <oddFooter>&amp;R&amp;"Verdana,Normal"&amp;8Pág. 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38"/>
  <sheetViews>
    <sheetView zoomScale="85" zoomScaleNormal="85" workbookViewId="0">
      <selection activeCell="A4" sqref="A4:G4"/>
    </sheetView>
  </sheetViews>
  <sheetFormatPr defaultColWidth="9" defaultRowHeight="15"/>
  <cols>
    <col min="1" max="1" width="6" customWidth="1"/>
    <col min="2" max="2" width="32.5703125" customWidth="1"/>
    <col min="3" max="3" width="13" customWidth="1"/>
    <col min="4" max="4" width="13.140625" customWidth="1"/>
    <col min="5" max="6" width="12.7109375" bestFit="1" customWidth="1"/>
    <col min="7" max="7" width="16.85546875" customWidth="1"/>
    <col min="8" max="8" width="12.28515625" customWidth="1"/>
  </cols>
  <sheetData>
    <row r="1" spans="1:12" ht="15.75">
      <c r="A1" s="190" t="s">
        <v>0</v>
      </c>
      <c r="B1" s="190"/>
      <c r="C1" s="190"/>
      <c r="D1" s="190"/>
      <c r="E1" s="190"/>
      <c r="F1" s="190"/>
      <c r="G1" s="190"/>
      <c r="H1" s="28"/>
      <c r="I1" s="28"/>
      <c r="J1" s="28"/>
    </row>
    <row r="2" spans="1:12" ht="15.75">
      <c r="A2" s="190" t="s">
        <v>1</v>
      </c>
      <c r="B2" s="190"/>
      <c r="C2" s="190"/>
      <c r="D2" s="190"/>
      <c r="E2" s="190"/>
      <c r="F2" s="190"/>
      <c r="G2" s="190"/>
      <c r="H2" s="28"/>
      <c r="I2" s="28"/>
      <c r="J2" s="28"/>
    </row>
    <row r="3" spans="1:12" ht="15.75">
      <c r="A3" s="299" t="s">
        <v>161</v>
      </c>
      <c r="B3" s="300"/>
      <c r="C3" s="300"/>
      <c r="D3" s="300"/>
      <c r="E3" s="300"/>
      <c r="F3" s="300"/>
      <c r="G3" s="300"/>
      <c r="H3" s="130"/>
      <c r="I3" s="131"/>
      <c r="J3" s="131"/>
      <c r="K3" s="131"/>
      <c r="L3" s="131"/>
    </row>
    <row r="4" spans="1:12">
      <c r="A4" s="298" t="s">
        <v>54</v>
      </c>
      <c r="B4" s="298"/>
      <c r="C4" s="298"/>
      <c r="D4" s="298"/>
      <c r="E4" s="298"/>
      <c r="F4" s="298"/>
      <c r="G4" s="298"/>
      <c r="H4" s="30"/>
      <c r="I4" s="31"/>
      <c r="J4" s="32"/>
    </row>
    <row r="5" spans="1:12" ht="15" customHeight="1">
      <c r="A5" s="193" t="str">
        <f>Orçamento!$A$6</f>
        <v>SERVIÇO: Contratação de serviços de engenharia, com fornecimento dos materiais e equipamentos, para Recuperação de telhado existente no anexo destinado a salas de aula e atividades administrativas, situado no Campus da Faculdade de Direito II</v>
      </c>
      <c r="B5" s="193"/>
      <c r="C5" s="193"/>
      <c r="D5" s="193"/>
      <c r="E5" s="193"/>
      <c r="F5" s="193"/>
      <c r="G5" s="193"/>
      <c r="H5" s="33"/>
      <c r="I5" s="33"/>
      <c r="J5" s="33"/>
    </row>
    <row r="6" spans="1:12" ht="22.5" customHeight="1">
      <c r="A6" s="193"/>
      <c r="B6" s="193"/>
      <c r="C6" s="193"/>
      <c r="D6" s="193"/>
      <c r="E6" s="193"/>
      <c r="F6" s="193"/>
      <c r="G6" s="193"/>
      <c r="H6" s="34"/>
      <c r="I6" s="34"/>
      <c r="J6" s="34"/>
      <c r="K6" s="34"/>
    </row>
    <row r="7" spans="1:12" ht="29.25" customHeight="1" thickBot="1">
      <c r="A7" s="174" t="str">
        <f>Orçamento!$A$7</f>
        <v>Local:  Rua Tiradentes, nº 17- Ingá- Niterói/RJ - Direito II (parte dos fundos)</v>
      </c>
      <c r="B7" s="174"/>
      <c r="C7" s="174"/>
      <c r="D7" s="174"/>
      <c r="E7" s="174"/>
      <c r="F7" s="174"/>
      <c r="G7" s="174"/>
      <c r="H7" s="35"/>
      <c r="I7" s="35"/>
    </row>
    <row r="8" spans="1:12" ht="15.75" thickTop="1">
      <c r="A8" s="278" t="s">
        <v>5</v>
      </c>
      <c r="B8" s="281" t="s">
        <v>55</v>
      </c>
      <c r="C8" s="281" t="s">
        <v>56</v>
      </c>
      <c r="D8" s="281" t="s">
        <v>7</v>
      </c>
      <c r="E8" s="272" t="s">
        <v>57</v>
      </c>
      <c r="F8" s="272"/>
      <c r="G8" s="296" t="s">
        <v>58</v>
      </c>
      <c r="H8" s="36"/>
    </row>
    <row r="9" spans="1:12">
      <c r="A9" s="279"/>
      <c r="B9" s="282"/>
      <c r="C9" s="282"/>
      <c r="D9" s="282"/>
      <c r="E9" s="2" t="s">
        <v>59</v>
      </c>
      <c r="F9" s="2" t="s">
        <v>60</v>
      </c>
      <c r="G9" s="297"/>
      <c r="H9" s="36"/>
    </row>
    <row r="10" spans="1:12" ht="9.9499999999999993" customHeight="1">
      <c r="A10" s="280" t="s">
        <v>61</v>
      </c>
      <c r="B10" s="283" t="str">
        <f>Resumo!B10</f>
        <v>GERENCIAMENTO DA OBRA (ADM LOCAL)</v>
      </c>
      <c r="C10" s="301">
        <f>Resumo!D10</f>
        <v>4129.2700000000004</v>
      </c>
      <c r="D10" s="254">
        <f>C10/C$33</f>
        <v>3.7829780782097221E-2</v>
      </c>
      <c r="E10" s="3"/>
      <c r="F10" s="3"/>
      <c r="G10" s="37">
        <f>TRUNC(G12/$C$33,2)</f>
        <v>0.03</v>
      </c>
      <c r="H10" s="36"/>
    </row>
    <row r="11" spans="1:12" ht="9.9499999999999993" customHeight="1">
      <c r="A11" s="257"/>
      <c r="B11" s="284"/>
      <c r="C11" s="252"/>
      <c r="D11" s="254"/>
      <c r="E11" s="3">
        <v>0.28999999999999998</v>
      </c>
      <c r="F11" s="3">
        <v>0.71</v>
      </c>
      <c r="G11" s="166">
        <v>1</v>
      </c>
      <c r="H11" s="26"/>
    </row>
    <row r="12" spans="1:12" ht="15" customHeight="1">
      <c r="A12" s="258"/>
      <c r="B12" s="285"/>
      <c r="C12" s="253"/>
      <c r="D12" s="255"/>
      <c r="E12" s="4">
        <f>C10*E11</f>
        <v>1197.4883</v>
      </c>
      <c r="F12" s="4">
        <f>C10*F11</f>
        <v>2931.7817</v>
      </c>
      <c r="G12" s="38">
        <f>SUM(E12:F12)</f>
        <v>4129.2700000000004</v>
      </c>
      <c r="H12" s="26"/>
    </row>
    <row r="13" spans="1:12" ht="9.9499999999999993" customHeight="1">
      <c r="A13" s="256" t="s">
        <v>62</v>
      </c>
      <c r="B13" s="286" t="str">
        <f>Resumo!B12</f>
        <v xml:space="preserve">SERVIÇOS INICIAIS </v>
      </c>
      <c r="C13" s="251">
        <f>Resumo!D12</f>
        <v>2334.38</v>
      </c>
      <c r="D13" s="254">
        <f>C13/C$33</f>
        <v>2.1386124826449252E-2</v>
      </c>
      <c r="E13" s="5"/>
      <c r="F13" s="5"/>
      <c r="G13" s="37">
        <f>TRUNC(G15/$C$33,2)</f>
        <v>0.02</v>
      </c>
      <c r="H13" s="26"/>
    </row>
    <row r="14" spans="1:12" ht="9.9499999999999993" customHeight="1">
      <c r="A14" s="257"/>
      <c r="B14" s="287"/>
      <c r="C14" s="252"/>
      <c r="D14" s="254"/>
      <c r="E14" s="5">
        <v>1</v>
      </c>
      <c r="F14" s="5">
        <v>0</v>
      </c>
      <c r="G14" s="166">
        <v>1</v>
      </c>
      <c r="H14" s="26"/>
    </row>
    <row r="15" spans="1:12">
      <c r="A15" s="258"/>
      <c r="B15" s="288"/>
      <c r="C15" s="253"/>
      <c r="D15" s="255"/>
      <c r="E15" s="4">
        <f>C13*E14</f>
        <v>2334.38</v>
      </c>
      <c r="F15" s="4">
        <f>C13*F14</f>
        <v>0</v>
      </c>
      <c r="G15" s="38">
        <f>SUM(E15:F15)</f>
        <v>2334.38</v>
      </c>
      <c r="H15" s="26"/>
    </row>
    <row r="16" spans="1:12" ht="9.9499999999999993" customHeight="1">
      <c r="A16" s="256" t="s">
        <v>63</v>
      </c>
      <c r="B16" s="289" t="str">
        <f>Resumo!B14</f>
        <v>TRANSPORTES</v>
      </c>
      <c r="C16" s="251">
        <f>Resumo!D14</f>
        <v>1732.8400000000001</v>
      </c>
      <c r="D16" s="254">
        <f>C16/C$33</f>
        <v>1.5875192789633358E-2</v>
      </c>
      <c r="E16" s="5"/>
      <c r="F16" s="5"/>
      <c r="G16" s="37">
        <f>TRUNC(G18/$C$33,2)</f>
        <v>0.01</v>
      </c>
      <c r="H16" s="26"/>
    </row>
    <row r="17" spans="1:12" ht="9.9499999999999993" customHeight="1">
      <c r="A17" s="257"/>
      <c r="B17" s="290"/>
      <c r="C17" s="252"/>
      <c r="D17" s="254"/>
      <c r="E17" s="5">
        <v>0.5</v>
      </c>
      <c r="F17" s="5">
        <v>0.5</v>
      </c>
      <c r="G17" s="166">
        <v>1</v>
      </c>
      <c r="H17" s="26"/>
    </row>
    <row r="18" spans="1:12">
      <c r="A18" s="258"/>
      <c r="B18" s="291"/>
      <c r="C18" s="253"/>
      <c r="D18" s="255"/>
      <c r="E18" s="4">
        <f>C16*E17</f>
        <v>866.42000000000007</v>
      </c>
      <c r="F18" s="4">
        <f>C16*F17</f>
        <v>866.42000000000007</v>
      </c>
      <c r="G18" s="38">
        <f>SUM(E18:F18)</f>
        <v>1732.8400000000001</v>
      </c>
      <c r="H18" s="26"/>
    </row>
    <row r="19" spans="1:12" s="159" customFormat="1" ht="18.75" customHeight="1">
      <c r="A19" s="256">
        <v>4</v>
      </c>
      <c r="B19" s="256" t="str">
        <f>Resumo!B16</f>
        <v>DEMOLIÇÕES/REMOÇÕES</v>
      </c>
      <c r="C19" s="251">
        <f>Resumo!D16</f>
        <v>15916.34</v>
      </c>
      <c r="D19" s="254">
        <f t="shared" ref="D19" si="0">C19/C$33</f>
        <v>0.14581552018960378</v>
      </c>
      <c r="E19" s="5"/>
      <c r="F19" s="5"/>
      <c r="G19" s="37">
        <f>TRUNC(G21/$C$33,2)</f>
        <v>0.14000000000000001</v>
      </c>
      <c r="H19" s="160"/>
      <c r="I19" s="160"/>
      <c r="J19" s="160"/>
      <c r="K19" s="160"/>
      <c r="L19" s="160"/>
    </row>
    <row r="20" spans="1:12" s="159" customFormat="1" ht="9.9499999999999993" customHeight="1">
      <c r="A20" s="257"/>
      <c r="B20" s="257"/>
      <c r="C20" s="252"/>
      <c r="D20" s="254"/>
      <c r="E20" s="5">
        <v>1</v>
      </c>
      <c r="F20" s="5">
        <v>0</v>
      </c>
      <c r="G20" s="166">
        <v>1</v>
      </c>
      <c r="H20" s="160"/>
      <c r="I20" s="160"/>
      <c r="J20" s="160"/>
      <c r="K20" s="160"/>
      <c r="L20" s="160"/>
    </row>
    <row r="21" spans="1:12" s="159" customFormat="1" ht="11.25">
      <c r="A21" s="258"/>
      <c r="B21" s="258"/>
      <c r="C21" s="253"/>
      <c r="D21" s="255"/>
      <c r="E21" s="4">
        <f>C19*E20</f>
        <v>15916.34</v>
      </c>
      <c r="F21" s="4">
        <f>D19*F20</f>
        <v>0</v>
      </c>
      <c r="G21" s="38">
        <f>SUM(E21:F21)</f>
        <v>15916.34</v>
      </c>
      <c r="H21" s="160"/>
      <c r="I21" s="160"/>
      <c r="J21" s="160"/>
      <c r="K21" s="160"/>
      <c r="L21" s="160"/>
    </row>
    <row r="22" spans="1:12" ht="9.9499999999999993" customHeight="1">
      <c r="A22" s="256" t="s">
        <v>114</v>
      </c>
      <c r="B22" s="259" t="s">
        <v>115</v>
      </c>
      <c r="C22" s="251">
        <f>Resumo!D18</f>
        <v>10411.86</v>
      </c>
      <c r="D22" s="254">
        <f t="shared" ref="D22" si="1">C22/C$33</f>
        <v>9.5386928278820879E-2</v>
      </c>
      <c r="E22" s="5"/>
      <c r="F22" s="5"/>
      <c r="G22" s="37">
        <f>TRUNC(G24/$C$33,2)</f>
        <v>0.09</v>
      </c>
      <c r="H22" s="26"/>
    </row>
    <row r="23" spans="1:12" ht="9.9499999999999993" customHeight="1">
      <c r="A23" s="257"/>
      <c r="B23" s="260"/>
      <c r="C23" s="252"/>
      <c r="D23" s="254"/>
      <c r="E23" s="5">
        <v>1</v>
      </c>
      <c r="F23" s="5">
        <v>0</v>
      </c>
      <c r="G23" s="166">
        <v>1</v>
      </c>
      <c r="H23" s="26"/>
    </row>
    <row r="24" spans="1:12">
      <c r="A24" s="258"/>
      <c r="B24" s="261"/>
      <c r="C24" s="253"/>
      <c r="D24" s="255"/>
      <c r="E24" s="4">
        <f>C22*E23</f>
        <v>10411.86</v>
      </c>
      <c r="F24" s="4">
        <f>D22*F23</f>
        <v>0</v>
      </c>
      <c r="G24" s="39">
        <f>SUM(E24:F24)</f>
        <v>10411.86</v>
      </c>
      <c r="H24" s="26"/>
    </row>
    <row r="25" spans="1:12">
      <c r="A25" s="256" t="s">
        <v>125</v>
      </c>
      <c r="B25" s="259" t="str">
        <f>Resumo!B20</f>
        <v>REFORMA DAS CALHAS E RUFOS</v>
      </c>
      <c r="C25" s="251">
        <f>Resumo!D20</f>
        <v>64622.259999999995</v>
      </c>
      <c r="D25" s="254">
        <f t="shared" ref="D25" si="2">C25/C$33</f>
        <v>0.59202859814051623</v>
      </c>
      <c r="E25" s="5"/>
      <c r="F25" s="5"/>
      <c r="G25" s="37">
        <f>TRUNC(G27/$C$33,2)</f>
        <v>0.59</v>
      </c>
      <c r="H25" s="26"/>
    </row>
    <row r="26" spans="1:12">
      <c r="A26" s="257"/>
      <c r="B26" s="260"/>
      <c r="C26" s="252"/>
      <c r="D26" s="254"/>
      <c r="E26" s="5">
        <v>0</v>
      </c>
      <c r="F26" s="5">
        <v>1</v>
      </c>
      <c r="G26" s="166">
        <v>1</v>
      </c>
      <c r="H26" s="26"/>
    </row>
    <row r="27" spans="1:12">
      <c r="A27" s="258"/>
      <c r="B27" s="261"/>
      <c r="C27" s="253"/>
      <c r="D27" s="255"/>
      <c r="E27" s="4">
        <v>0</v>
      </c>
      <c r="F27" s="4">
        <f>C25*F26</f>
        <v>64622.259999999995</v>
      </c>
      <c r="G27" s="38">
        <f>SUM(E27:F27)</f>
        <v>64622.259999999995</v>
      </c>
      <c r="H27" s="26"/>
    </row>
    <row r="28" spans="1:12">
      <c r="A28" s="256" t="s">
        <v>149</v>
      </c>
      <c r="B28" s="259" t="str">
        <f>Resumo!B22</f>
        <v>ESCADA MARINHEIRO COM GUARDA CORPO</v>
      </c>
      <c r="C28" s="251">
        <f>Resumo!D22</f>
        <v>10007</v>
      </c>
      <c r="D28" s="254">
        <f t="shared" ref="D28" si="3">C28/C$33</f>
        <v>9.1677854992879323E-2</v>
      </c>
      <c r="E28" s="5"/>
      <c r="F28" s="5"/>
      <c r="G28" s="37">
        <f>TRUNC(G30/$C$33,2)</f>
        <v>0.09</v>
      </c>
      <c r="H28" s="26"/>
    </row>
    <row r="29" spans="1:12">
      <c r="A29" s="257"/>
      <c r="B29" s="260"/>
      <c r="C29" s="252"/>
      <c r="D29" s="254"/>
      <c r="E29" s="5">
        <v>0</v>
      </c>
      <c r="F29" s="5">
        <v>1</v>
      </c>
      <c r="G29" s="166">
        <v>1</v>
      </c>
      <c r="H29" s="26"/>
    </row>
    <row r="30" spans="1:12">
      <c r="A30" s="258"/>
      <c r="B30" s="261"/>
      <c r="C30" s="253"/>
      <c r="D30" s="255"/>
      <c r="E30" s="4">
        <v>0</v>
      </c>
      <c r="F30" s="4">
        <f>C28*F29</f>
        <v>10007</v>
      </c>
      <c r="G30" s="38">
        <f>SUM(E30:F30)</f>
        <v>10007</v>
      </c>
      <c r="H30" s="26"/>
    </row>
    <row r="31" spans="1:12">
      <c r="A31" s="161"/>
      <c r="B31" s="162"/>
      <c r="C31" s="158"/>
      <c r="D31" s="163"/>
      <c r="E31" s="164"/>
      <c r="F31" s="164"/>
      <c r="G31" s="165"/>
      <c r="H31" s="26"/>
    </row>
    <row r="32" spans="1:12" ht="6.95" customHeight="1" thickBot="1">
      <c r="A32" s="6"/>
      <c r="B32" s="7"/>
      <c r="C32" s="8"/>
      <c r="D32" s="9"/>
      <c r="E32" s="10"/>
      <c r="F32" s="10"/>
      <c r="G32" s="40"/>
      <c r="H32" s="36"/>
    </row>
    <row r="33" spans="1:11" ht="16.5" thickTop="1" thickBot="1">
      <c r="A33" s="273" t="s">
        <v>65</v>
      </c>
      <c r="B33" s="274"/>
      <c r="C33" s="11">
        <f>SUM(C10:C30)</f>
        <v>109153.95</v>
      </c>
      <c r="D33" s="12">
        <f>SUM(D10:D29)</f>
        <v>1</v>
      </c>
      <c r="E33" s="13"/>
      <c r="F33" s="14"/>
      <c r="G33" s="41">
        <f>G24+G18+G15+G12+G21+G27+G30</f>
        <v>109153.95</v>
      </c>
      <c r="H33" s="26"/>
    </row>
    <row r="34" spans="1:11" ht="15.75" thickTop="1">
      <c r="A34" s="275" t="s">
        <v>66</v>
      </c>
      <c r="B34" s="276"/>
      <c r="C34" s="276"/>
      <c r="D34" s="277"/>
      <c r="E34" s="15">
        <f>E18+E24+E12+E15+E21+E27+E30</f>
        <v>30726.488300000001</v>
      </c>
      <c r="F34" s="15">
        <f>F18+F24+F12+F15+F21+F27+F30</f>
        <v>78427.4617</v>
      </c>
      <c r="G34" s="36"/>
      <c r="H34" s="26"/>
    </row>
    <row r="35" spans="1:11">
      <c r="A35" s="275" t="s">
        <v>67</v>
      </c>
      <c r="B35" s="276"/>
      <c r="C35" s="276"/>
      <c r="D35" s="277"/>
      <c r="E35" s="16">
        <f>E34/$C$33</f>
        <v>0.2814968061164988</v>
      </c>
      <c r="F35" s="16">
        <f>F34/$C$33</f>
        <v>0.71850319388350126</v>
      </c>
      <c r="G35" s="36"/>
      <c r="H35" s="26"/>
    </row>
    <row r="36" spans="1:11">
      <c r="A36" s="275" t="s">
        <v>68</v>
      </c>
      <c r="B36" s="276"/>
      <c r="C36" s="276"/>
      <c r="D36" s="277"/>
      <c r="E36" s="17">
        <f>E34</f>
        <v>30726.488300000001</v>
      </c>
      <c r="F36" s="17">
        <f>E36+F34</f>
        <v>109153.95</v>
      </c>
      <c r="G36" s="36"/>
      <c r="H36" s="26"/>
    </row>
    <row r="37" spans="1:11" ht="15.75" thickBot="1">
      <c r="A37" s="262" t="s">
        <v>69</v>
      </c>
      <c r="B37" s="263"/>
      <c r="C37" s="263"/>
      <c r="D37" s="264"/>
      <c r="E37" s="18">
        <f>E35</f>
        <v>0.2814968061164988</v>
      </c>
      <c r="F37" s="19">
        <f>E37+F35</f>
        <v>1</v>
      </c>
      <c r="G37" s="36"/>
      <c r="H37" s="26"/>
    </row>
    <row r="38" spans="1:11" ht="33" customHeight="1" thickTop="1">
      <c r="A38" s="265" t="s">
        <v>15</v>
      </c>
      <c r="B38" s="266"/>
      <c r="C38" s="266"/>
      <c r="D38" s="267"/>
      <c r="E38" s="292" t="s">
        <v>16</v>
      </c>
      <c r="F38" s="293"/>
      <c r="G38" s="26"/>
      <c r="H38" s="26"/>
    </row>
    <row r="39" spans="1:11" ht="33" customHeight="1">
      <c r="A39" s="268" t="s">
        <v>17</v>
      </c>
      <c r="B39" s="269"/>
      <c r="C39" s="270"/>
      <c r="D39" s="20" t="s">
        <v>51</v>
      </c>
      <c r="E39" s="294"/>
      <c r="F39" s="295"/>
      <c r="G39" s="26"/>
      <c r="H39" s="26"/>
    </row>
    <row r="40" spans="1:11">
      <c r="A40" s="271" t="s">
        <v>52</v>
      </c>
      <c r="B40" s="271"/>
      <c r="C40" s="21"/>
      <c r="D40" s="21"/>
      <c r="E40" s="22"/>
      <c r="F40" s="23"/>
      <c r="G40" s="30"/>
      <c r="H40" s="42"/>
    </row>
    <row r="41" spans="1:11">
      <c r="A41" s="24"/>
      <c r="B41" s="168" t="s">
        <v>20</v>
      </c>
      <c r="C41" s="169"/>
      <c r="D41" s="169"/>
      <c r="E41" s="169"/>
      <c r="F41" s="169"/>
      <c r="G41" s="43"/>
      <c r="H41" s="43"/>
      <c r="I41" s="43"/>
      <c r="J41" s="43"/>
      <c r="K41" s="43"/>
    </row>
    <row r="42" spans="1:11">
      <c r="A42" s="21"/>
      <c r="B42" s="25"/>
      <c r="C42" s="22"/>
      <c r="D42" s="22"/>
      <c r="E42" s="22"/>
      <c r="F42" s="22"/>
      <c r="G42" s="22"/>
      <c r="H42" s="22"/>
    </row>
    <row r="43" spans="1:11">
      <c r="A43" s="21"/>
      <c r="B43" s="25"/>
      <c r="C43" s="22"/>
      <c r="D43" s="22"/>
      <c r="E43" s="26"/>
      <c r="F43" s="22"/>
      <c r="G43" s="22"/>
      <c r="H43" s="22"/>
    </row>
    <row r="44" spans="1:11">
      <c r="A44" s="27"/>
      <c r="B44" s="25"/>
      <c r="C44" s="22"/>
      <c r="D44" s="22"/>
      <c r="E44" s="26"/>
      <c r="F44" s="22"/>
      <c r="G44" s="22"/>
      <c r="H44" s="22"/>
    </row>
    <row r="45" spans="1:11">
      <c r="A45" s="21"/>
      <c r="B45" s="26"/>
      <c r="C45" s="26"/>
      <c r="D45" s="26"/>
      <c r="E45" s="26"/>
      <c r="F45" s="26"/>
      <c r="G45" s="26"/>
      <c r="H45" s="42"/>
    </row>
    <row r="46" spans="1:11">
      <c r="A46" s="26"/>
      <c r="B46" s="26"/>
      <c r="C46" s="26"/>
      <c r="D46" s="26"/>
      <c r="E46" s="26"/>
      <c r="F46" s="26"/>
      <c r="G46" s="26"/>
      <c r="H46" s="26"/>
    </row>
    <row r="47" spans="1:11">
      <c r="A47" s="26"/>
      <c r="B47" s="26"/>
      <c r="C47" s="26"/>
      <c r="D47" s="26"/>
      <c r="E47" s="26"/>
      <c r="F47" s="26"/>
      <c r="G47" s="26"/>
      <c r="H47" s="26"/>
    </row>
    <row r="48" spans="1:11">
      <c r="A48" s="26"/>
      <c r="B48" s="26"/>
      <c r="C48" s="26"/>
      <c r="D48" s="26"/>
      <c r="E48" s="26"/>
      <c r="F48" s="26"/>
      <c r="G48" s="26"/>
      <c r="H48" s="26"/>
    </row>
    <row r="49" spans="1:8">
      <c r="A49" s="26"/>
      <c r="B49" s="26"/>
      <c r="C49" s="26"/>
      <c r="D49" s="26"/>
      <c r="E49" s="26"/>
      <c r="F49" s="26"/>
      <c r="G49" s="26"/>
      <c r="H49" s="26"/>
    </row>
    <row r="50" spans="1:8">
      <c r="A50" s="26"/>
      <c r="B50" s="26"/>
      <c r="C50" s="26"/>
      <c r="D50" s="26"/>
      <c r="E50" s="26"/>
      <c r="F50" s="26"/>
      <c r="G50" s="26"/>
      <c r="H50" s="26"/>
    </row>
    <row r="51" spans="1:8">
      <c r="A51" s="26"/>
      <c r="B51" s="26"/>
      <c r="C51" s="26"/>
      <c r="D51" s="26"/>
      <c r="E51" s="26"/>
      <c r="F51" s="26"/>
      <c r="G51" s="26"/>
      <c r="H51" s="26"/>
    </row>
    <row r="52" spans="1:8">
      <c r="A52" s="26"/>
      <c r="B52" s="26"/>
      <c r="C52" s="26"/>
      <c r="D52" s="26"/>
      <c r="E52" s="26"/>
      <c r="F52" s="26"/>
      <c r="G52" s="26"/>
      <c r="H52" s="26"/>
    </row>
    <row r="53" spans="1:8">
      <c r="A53" s="26"/>
      <c r="B53" s="26"/>
      <c r="C53" s="26"/>
      <c r="D53" s="26"/>
      <c r="E53" s="26"/>
      <c r="F53" s="26"/>
      <c r="G53" s="26"/>
      <c r="H53" s="26"/>
    </row>
    <row r="54" spans="1:8">
      <c r="A54" s="26"/>
      <c r="B54" s="26"/>
      <c r="C54" s="26"/>
      <c r="D54" s="26"/>
      <c r="E54" s="26"/>
      <c r="F54" s="26"/>
      <c r="G54" s="26"/>
      <c r="H54" s="26"/>
    </row>
    <row r="55" spans="1:8">
      <c r="A55" s="26"/>
      <c r="B55" s="26"/>
      <c r="C55" s="26"/>
      <c r="D55" s="26"/>
      <c r="E55" s="26"/>
      <c r="F55" s="26"/>
      <c r="G55" s="26"/>
      <c r="H55" s="26"/>
    </row>
    <row r="56" spans="1:8">
      <c r="A56" s="26"/>
      <c r="B56" s="26"/>
      <c r="C56" s="26"/>
      <c r="D56" s="26"/>
      <c r="E56" s="26"/>
      <c r="F56" s="26"/>
      <c r="G56" s="26"/>
      <c r="H56" s="26"/>
    </row>
    <row r="57" spans="1:8">
      <c r="A57" s="26"/>
      <c r="B57" s="26"/>
      <c r="C57" s="26"/>
      <c r="D57" s="26"/>
      <c r="E57" s="26"/>
      <c r="F57" s="26"/>
      <c r="G57" s="26"/>
      <c r="H57" s="26"/>
    </row>
    <row r="58" spans="1:8">
      <c r="A58" s="26"/>
      <c r="B58" s="26"/>
      <c r="C58" s="26"/>
      <c r="D58" s="26"/>
      <c r="E58" s="26"/>
      <c r="F58" s="26"/>
      <c r="G58" s="26"/>
      <c r="H58" s="26"/>
    </row>
    <row r="59" spans="1:8">
      <c r="A59" s="26"/>
      <c r="B59" s="26"/>
      <c r="C59" s="26"/>
      <c r="D59" s="26"/>
      <c r="E59" s="26"/>
      <c r="F59" s="26"/>
      <c r="G59" s="26"/>
      <c r="H59" s="26"/>
    </row>
    <row r="60" spans="1:8">
      <c r="A60" s="26"/>
      <c r="B60" s="26"/>
      <c r="C60" s="26"/>
      <c r="D60" s="26"/>
      <c r="E60" s="26"/>
      <c r="F60" s="26"/>
      <c r="G60" s="26"/>
      <c r="H60" s="26"/>
    </row>
    <row r="61" spans="1:8">
      <c r="A61" s="26"/>
      <c r="B61" s="26"/>
      <c r="C61" s="26"/>
      <c r="D61" s="26"/>
      <c r="E61" s="26"/>
      <c r="F61" s="26"/>
      <c r="G61" s="26"/>
      <c r="H61" s="26"/>
    </row>
    <row r="62" spans="1:8">
      <c r="A62" s="26"/>
      <c r="B62" s="26"/>
      <c r="C62" s="26"/>
      <c r="D62" s="26"/>
      <c r="E62" s="26"/>
      <c r="F62" s="26"/>
      <c r="G62" s="26"/>
      <c r="H62" s="26"/>
    </row>
    <row r="63" spans="1:8">
      <c r="A63" s="26"/>
      <c r="B63" s="26"/>
      <c r="C63" s="26"/>
      <c r="D63" s="26"/>
      <c r="E63" s="26"/>
      <c r="F63" s="26"/>
      <c r="G63" s="26"/>
      <c r="H63" s="26"/>
    </row>
    <row r="64" spans="1:8">
      <c r="A64" s="26"/>
      <c r="B64" s="26"/>
      <c r="C64" s="26"/>
      <c r="D64" s="26"/>
      <c r="E64" s="26"/>
      <c r="F64" s="26"/>
      <c r="G64" s="26"/>
      <c r="H64" s="26"/>
    </row>
    <row r="65" spans="1:8">
      <c r="A65" s="26"/>
      <c r="B65" s="26"/>
      <c r="C65" s="26"/>
      <c r="D65" s="26"/>
      <c r="E65" s="26"/>
      <c r="F65" s="26"/>
      <c r="G65" s="26"/>
      <c r="H65" s="26"/>
    </row>
    <row r="66" spans="1:8">
      <c r="A66" s="26"/>
      <c r="B66" s="26"/>
      <c r="C66" s="26"/>
      <c r="D66" s="26"/>
      <c r="E66" s="26"/>
      <c r="F66" s="26"/>
      <c r="G66" s="26"/>
      <c r="H66" s="26"/>
    </row>
    <row r="67" spans="1:8">
      <c r="A67" s="26"/>
      <c r="B67" s="26"/>
      <c r="C67" s="26"/>
      <c r="D67" s="26"/>
      <c r="E67" s="26"/>
      <c r="F67" s="26"/>
      <c r="G67" s="26"/>
      <c r="H67" s="26"/>
    </row>
    <row r="68" spans="1:8">
      <c r="A68" s="26"/>
      <c r="B68" s="26"/>
      <c r="C68" s="26"/>
      <c r="D68" s="26"/>
      <c r="E68" s="26"/>
      <c r="F68" s="26"/>
      <c r="G68" s="26"/>
      <c r="H68" s="26"/>
    </row>
    <row r="69" spans="1:8">
      <c r="A69" s="26"/>
      <c r="B69" s="26"/>
      <c r="C69" s="26"/>
      <c r="D69" s="26"/>
      <c r="E69" s="26"/>
      <c r="F69" s="26"/>
      <c r="G69" s="26"/>
      <c r="H69" s="26"/>
    </row>
    <row r="70" spans="1:8">
      <c r="A70" s="26"/>
      <c r="B70" s="26"/>
      <c r="C70" s="26"/>
      <c r="D70" s="26"/>
      <c r="E70" s="26"/>
      <c r="F70" s="26"/>
      <c r="G70" s="26"/>
      <c r="H70" s="26"/>
    </row>
    <row r="71" spans="1:8">
      <c r="A71" s="26"/>
      <c r="B71" s="26"/>
      <c r="C71" s="26"/>
      <c r="D71" s="26"/>
      <c r="E71" s="26"/>
      <c r="F71" s="26"/>
      <c r="G71" s="26"/>
      <c r="H71" s="26"/>
    </row>
    <row r="72" spans="1:8">
      <c r="A72" s="26"/>
      <c r="B72" s="26"/>
      <c r="C72" s="26"/>
      <c r="D72" s="26"/>
      <c r="E72" s="26"/>
      <c r="F72" s="26"/>
      <c r="G72" s="26"/>
      <c r="H72" s="26"/>
    </row>
    <row r="73" spans="1:8">
      <c r="A73" s="26"/>
      <c r="B73" s="26"/>
      <c r="C73" s="26"/>
      <c r="D73" s="26"/>
      <c r="E73" s="26"/>
      <c r="F73" s="26"/>
      <c r="G73" s="26"/>
      <c r="H73" s="26"/>
    </row>
    <row r="74" spans="1:8">
      <c r="A74" s="26"/>
      <c r="B74" s="26"/>
      <c r="C74" s="26"/>
      <c r="D74" s="26"/>
      <c r="E74" s="26"/>
      <c r="F74" s="26"/>
      <c r="G74" s="26"/>
      <c r="H74" s="26"/>
    </row>
    <row r="75" spans="1:8">
      <c r="A75" s="26"/>
      <c r="B75" s="26"/>
      <c r="C75" s="26"/>
      <c r="D75" s="26"/>
      <c r="E75" s="26"/>
      <c r="F75" s="26"/>
      <c r="G75" s="26"/>
      <c r="H75" s="26"/>
    </row>
    <row r="76" spans="1:8">
      <c r="A76" s="26"/>
      <c r="B76" s="26"/>
      <c r="C76" s="26"/>
      <c r="D76" s="26"/>
      <c r="E76" s="26"/>
      <c r="F76" s="26"/>
      <c r="G76" s="26"/>
      <c r="H76" s="26"/>
    </row>
    <row r="77" spans="1:8">
      <c r="A77" s="26"/>
      <c r="B77" s="26"/>
      <c r="C77" s="26"/>
      <c r="D77" s="26"/>
      <c r="E77" s="26"/>
      <c r="F77" s="26"/>
      <c r="G77" s="26"/>
      <c r="H77" s="26"/>
    </row>
    <row r="78" spans="1:8">
      <c r="A78" s="26"/>
      <c r="B78" s="26"/>
      <c r="C78" s="26"/>
      <c r="D78" s="26"/>
      <c r="E78" s="26"/>
      <c r="F78" s="26"/>
      <c r="G78" s="26"/>
      <c r="H78" s="26"/>
    </row>
    <row r="79" spans="1:8">
      <c r="A79" s="26"/>
      <c r="B79" s="26"/>
      <c r="C79" s="26"/>
      <c r="D79" s="26"/>
      <c r="E79" s="26"/>
      <c r="F79" s="26"/>
      <c r="G79" s="26"/>
      <c r="H79" s="26"/>
    </row>
    <row r="80" spans="1:8">
      <c r="A80" s="26"/>
      <c r="B80" s="26"/>
      <c r="C80" s="26"/>
      <c r="D80" s="26"/>
      <c r="E80" s="26"/>
      <c r="F80" s="26"/>
      <c r="G80" s="26"/>
      <c r="H80" s="26"/>
    </row>
    <row r="81" spans="1:8">
      <c r="A81" s="26"/>
      <c r="B81" s="26"/>
      <c r="C81" s="26"/>
      <c r="D81" s="26"/>
      <c r="E81" s="26"/>
      <c r="F81" s="26"/>
      <c r="G81" s="26"/>
      <c r="H81" s="26"/>
    </row>
    <row r="82" spans="1:8">
      <c r="A82" s="26"/>
      <c r="B82" s="26"/>
      <c r="C82" s="26"/>
      <c r="D82" s="26"/>
      <c r="E82" s="26"/>
      <c r="F82" s="26"/>
      <c r="G82" s="26"/>
      <c r="H82" s="26"/>
    </row>
    <row r="83" spans="1:8">
      <c r="A83" s="26"/>
      <c r="B83" s="26"/>
      <c r="C83" s="26"/>
      <c r="D83" s="26"/>
      <c r="E83" s="26"/>
      <c r="F83" s="26"/>
      <c r="G83" s="26"/>
      <c r="H83" s="26"/>
    </row>
    <row r="84" spans="1:8">
      <c r="A84" s="26"/>
      <c r="B84" s="26"/>
      <c r="C84" s="26"/>
      <c r="D84" s="26"/>
      <c r="E84" s="26"/>
      <c r="F84" s="26"/>
      <c r="G84" s="26"/>
      <c r="H84" s="26"/>
    </row>
    <row r="85" spans="1:8">
      <c r="A85" s="26"/>
      <c r="B85" s="26"/>
      <c r="C85" s="26"/>
      <c r="D85" s="26"/>
      <c r="E85" s="26"/>
      <c r="F85" s="26"/>
      <c r="G85" s="26"/>
      <c r="H85" s="26"/>
    </row>
    <row r="86" spans="1:8">
      <c r="A86" s="26"/>
      <c r="B86" s="26"/>
      <c r="C86" s="26"/>
      <c r="D86" s="26"/>
      <c r="E86" s="26"/>
      <c r="F86" s="26"/>
      <c r="G86" s="26"/>
      <c r="H86" s="26"/>
    </row>
    <row r="87" spans="1:8">
      <c r="A87" s="26"/>
      <c r="B87" s="26"/>
      <c r="C87" s="26"/>
      <c r="D87" s="26"/>
      <c r="E87" s="26"/>
      <c r="F87" s="26"/>
      <c r="G87" s="26"/>
      <c r="H87" s="26"/>
    </row>
    <row r="88" spans="1:8">
      <c r="A88" s="26"/>
      <c r="B88" s="26"/>
      <c r="C88" s="26"/>
      <c r="D88" s="26"/>
      <c r="E88" s="26"/>
      <c r="F88" s="26"/>
      <c r="G88" s="26"/>
      <c r="H88" s="26"/>
    </row>
    <row r="89" spans="1:8">
      <c r="A89" s="26"/>
      <c r="B89" s="26"/>
      <c r="C89" s="26"/>
      <c r="D89" s="26"/>
      <c r="E89" s="26"/>
      <c r="F89" s="26"/>
      <c r="G89" s="26"/>
      <c r="H89" s="26"/>
    </row>
    <row r="90" spans="1:8">
      <c r="A90" s="26"/>
      <c r="B90" s="26"/>
      <c r="C90" s="26"/>
      <c r="D90" s="26"/>
      <c r="E90" s="26"/>
      <c r="F90" s="26"/>
      <c r="G90" s="26"/>
      <c r="H90" s="26"/>
    </row>
    <row r="91" spans="1:8">
      <c r="A91" s="26"/>
      <c r="B91" s="26"/>
      <c r="C91" s="26"/>
      <c r="D91" s="26"/>
      <c r="E91" s="26"/>
      <c r="F91" s="26"/>
      <c r="G91" s="26"/>
      <c r="H91" s="26"/>
    </row>
    <row r="92" spans="1:8">
      <c r="A92" s="26"/>
      <c r="B92" s="26"/>
      <c r="C92" s="26"/>
      <c r="D92" s="26"/>
      <c r="E92" s="26"/>
      <c r="F92" s="26"/>
      <c r="G92" s="26"/>
      <c r="H92" s="26"/>
    </row>
    <row r="93" spans="1:8">
      <c r="A93" s="26"/>
      <c r="B93" s="26"/>
      <c r="C93" s="26"/>
      <c r="D93" s="26"/>
      <c r="E93" s="26"/>
      <c r="F93" s="26"/>
      <c r="G93" s="26"/>
      <c r="H93" s="26"/>
    </row>
    <row r="94" spans="1:8">
      <c r="A94" s="26"/>
      <c r="B94" s="26"/>
      <c r="C94" s="26"/>
      <c r="D94" s="26"/>
      <c r="E94" s="26"/>
      <c r="F94" s="26"/>
      <c r="G94" s="26"/>
      <c r="H94" s="26"/>
    </row>
    <row r="95" spans="1:8">
      <c r="A95" s="26"/>
      <c r="B95" s="26"/>
      <c r="C95" s="26"/>
      <c r="D95" s="26"/>
      <c r="E95" s="26"/>
      <c r="F95" s="26"/>
      <c r="G95" s="26"/>
      <c r="H95" s="26"/>
    </row>
    <row r="96" spans="1:8">
      <c r="A96" s="26"/>
      <c r="B96" s="26"/>
      <c r="C96" s="26"/>
      <c r="D96" s="26"/>
      <c r="E96" s="26"/>
      <c r="F96" s="26"/>
      <c r="G96" s="26"/>
      <c r="H96" s="26"/>
    </row>
    <row r="97" spans="1:8">
      <c r="A97" s="26"/>
      <c r="B97" s="26"/>
      <c r="C97" s="26"/>
      <c r="D97" s="26"/>
      <c r="E97" s="26"/>
      <c r="F97" s="26"/>
      <c r="G97" s="26"/>
      <c r="H97" s="26"/>
    </row>
    <row r="98" spans="1:8">
      <c r="A98" s="26"/>
      <c r="B98" s="26"/>
      <c r="C98" s="26"/>
      <c r="D98" s="26"/>
      <c r="E98" s="26"/>
      <c r="F98" s="26"/>
      <c r="G98" s="26"/>
      <c r="H98" s="26"/>
    </row>
    <row r="99" spans="1:8">
      <c r="A99" s="26"/>
      <c r="B99" s="26"/>
      <c r="C99" s="26"/>
      <c r="D99" s="26"/>
      <c r="E99" s="26"/>
      <c r="F99" s="26"/>
      <c r="G99" s="26"/>
      <c r="H99" s="26"/>
    </row>
    <row r="100" spans="1:8">
      <c r="A100" s="26"/>
      <c r="B100" s="26"/>
      <c r="C100" s="26"/>
      <c r="D100" s="26"/>
      <c r="E100" s="26"/>
      <c r="F100" s="26"/>
      <c r="G100" s="26"/>
      <c r="H100" s="26"/>
    </row>
    <row r="101" spans="1:8">
      <c r="A101" s="26"/>
      <c r="B101" s="26"/>
      <c r="C101" s="26"/>
      <c r="D101" s="26"/>
      <c r="E101" s="26"/>
      <c r="F101" s="26"/>
      <c r="G101" s="26"/>
      <c r="H101" s="26"/>
    </row>
    <row r="102" spans="1:8">
      <c r="A102" s="26"/>
      <c r="B102" s="26"/>
      <c r="C102" s="26"/>
      <c r="D102" s="26"/>
      <c r="E102" s="26"/>
      <c r="F102" s="26"/>
      <c r="G102" s="26"/>
      <c r="H102" s="26"/>
    </row>
    <row r="103" spans="1:8">
      <c r="A103" s="26"/>
      <c r="B103" s="26"/>
      <c r="C103" s="26"/>
      <c r="D103" s="26"/>
      <c r="E103" s="26"/>
      <c r="F103" s="26"/>
      <c r="G103" s="26"/>
      <c r="H103" s="26"/>
    </row>
    <row r="104" spans="1:8">
      <c r="A104" s="26"/>
      <c r="B104" s="26"/>
      <c r="C104" s="26"/>
      <c r="D104" s="26"/>
      <c r="E104" s="26"/>
      <c r="F104" s="26"/>
      <c r="G104" s="26"/>
      <c r="H104" s="26"/>
    </row>
    <row r="105" spans="1:8">
      <c r="A105" s="26"/>
      <c r="B105" s="26"/>
      <c r="C105" s="26"/>
      <c r="D105" s="26"/>
      <c r="E105" s="26"/>
      <c r="F105" s="26"/>
      <c r="G105" s="26"/>
      <c r="H105" s="26"/>
    </row>
    <row r="106" spans="1:8">
      <c r="A106" s="26"/>
      <c r="B106" s="26"/>
      <c r="C106" s="26"/>
      <c r="D106" s="26"/>
      <c r="E106" s="26"/>
      <c r="F106" s="26"/>
      <c r="G106" s="26"/>
      <c r="H106" s="26"/>
    </row>
    <row r="107" spans="1:8">
      <c r="A107" s="26"/>
      <c r="B107" s="26"/>
      <c r="C107" s="26"/>
      <c r="D107" s="26"/>
      <c r="E107" s="26"/>
      <c r="F107" s="26"/>
      <c r="G107" s="26"/>
      <c r="H107" s="26"/>
    </row>
    <row r="108" spans="1:8">
      <c r="A108" s="26"/>
      <c r="B108" s="26"/>
      <c r="C108" s="26"/>
      <c r="D108" s="26"/>
      <c r="E108" s="26"/>
      <c r="F108" s="26"/>
      <c r="G108" s="26"/>
      <c r="H108" s="26"/>
    </row>
    <row r="109" spans="1:8">
      <c r="A109" s="26"/>
      <c r="B109" s="26"/>
      <c r="C109" s="26"/>
      <c r="D109" s="26"/>
      <c r="E109" s="26"/>
      <c r="F109" s="26"/>
      <c r="G109" s="26"/>
      <c r="H109" s="26"/>
    </row>
    <row r="110" spans="1:8">
      <c r="A110" s="26"/>
      <c r="B110" s="26"/>
      <c r="C110" s="26"/>
      <c r="D110" s="26"/>
      <c r="E110" s="26"/>
      <c r="F110" s="26"/>
      <c r="G110" s="26"/>
      <c r="H110" s="26"/>
    </row>
    <row r="111" spans="1:8">
      <c r="A111" s="26"/>
      <c r="B111" s="26"/>
      <c r="C111" s="26"/>
      <c r="D111" s="26"/>
      <c r="E111" s="26"/>
      <c r="F111" s="26"/>
      <c r="G111" s="26"/>
      <c r="H111" s="26"/>
    </row>
    <row r="112" spans="1:8">
      <c r="A112" s="26"/>
      <c r="B112" s="26"/>
      <c r="C112" s="26"/>
      <c r="D112" s="26"/>
      <c r="E112" s="26"/>
      <c r="F112" s="26"/>
      <c r="G112" s="26"/>
      <c r="H112" s="26"/>
    </row>
    <row r="113" spans="1:8">
      <c r="A113" s="26"/>
      <c r="B113" s="26"/>
      <c r="C113" s="26"/>
      <c r="D113" s="26"/>
      <c r="E113" s="26"/>
      <c r="F113" s="26"/>
      <c r="G113" s="26"/>
      <c r="H113" s="26"/>
    </row>
    <row r="114" spans="1:8">
      <c r="A114" s="26"/>
      <c r="B114" s="26"/>
      <c r="C114" s="26"/>
      <c r="D114" s="26"/>
      <c r="E114" s="26"/>
      <c r="F114" s="26"/>
      <c r="G114" s="26"/>
      <c r="H114" s="26"/>
    </row>
    <row r="115" spans="1:8">
      <c r="A115" s="26"/>
      <c r="B115" s="26"/>
      <c r="C115" s="26"/>
      <c r="D115" s="26"/>
      <c r="E115" s="26"/>
      <c r="F115" s="26"/>
      <c r="G115" s="26"/>
      <c r="H115" s="26"/>
    </row>
    <row r="116" spans="1:8">
      <c r="A116" s="26"/>
      <c r="B116" s="26"/>
      <c r="C116" s="26"/>
      <c r="D116" s="26"/>
      <c r="E116" s="26"/>
      <c r="F116" s="26"/>
      <c r="G116" s="26"/>
      <c r="H116" s="26"/>
    </row>
    <row r="117" spans="1:8">
      <c r="A117" s="26"/>
      <c r="B117" s="26"/>
      <c r="C117" s="26"/>
      <c r="D117" s="26"/>
      <c r="E117" s="26"/>
      <c r="F117" s="26"/>
      <c r="G117" s="26"/>
      <c r="H117" s="26"/>
    </row>
    <row r="118" spans="1:8">
      <c r="A118" s="26"/>
      <c r="B118" s="26"/>
      <c r="C118" s="26"/>
      <c r="D118" s="26"/>
      <c r="E118" s="26"/>
      <c r="F118" s="26"/>
      <c r="G118" s="26"/>
      <c r="H118" s="26"/>
    </row>
    <row r="119" spans="1:8">
      <c r="A119" s="26"/>
      <c r="B119" s="26"/>
      <c r="C119" s="26"/>
      <c r="D119" s="26"/>
      <c r="E119" s="26"/>
      <c r="F119" s="26"/>
      <c r="G119" s="26"/>
      <c r="H119" s="26"/>
    </row>
    <row r="120" spans="1:8">
      <c r="A120" s="26"/>
      <c r="B120" s="26"/>
      <c r="C120" s="26"/>
      <c r="D120" s="26"/>
      <c r="E120" s="26"/>
      <c r="F120" s="26"/>
      <c r="G120" s="26"/>
      <c r="H120" s="26"/>
    </row>
    <row r="121" spans="1:8">
      <c r="A121" s="26"/>
      <c r="B121" s="26"/>
      <c r="C121" s="26"/>
      <c r="D121" s="26"/>
      <c r="E121" s="26"/>
      <c r="F121" s="26"/>
      <c r="G121" s="26"/>
      <c r="H121" s="26"/>
    </row>
    <row r="122" spans="1:8">
      <c r="A122" s="26"/>
      <c r="B122" s="26"/>
      <c r="C122" s="26"/>
      <c r="D122" s="26"/>
      <c r="E122" s="26"/>
      <c r="F122" s="26"/>
      <c r="G122" s="26"/>
      <c r="H122" s="26"/>
    </row>
    <row r="123" spans="1:8">
      <c r="A123" s="26"/>
      <c r="B123" s="26"/>
      <c r="C123" s="26"/>
      <c r="D123" s="26"/>
      <c r="E123" s="26"/>
      <c r="F123" s="26"/>
      <c r="G123" s="26"/>
      <c r="H123" s="26"/>
    </row>
    <row r="124" spans="1:8">
      <c r="A124" s="26"/>
      <c r="B124" s="26"/>
      <c r="C124" s="26"/>
      <c r="D124" s="26"/>
      <c r="E124" s="26"/>
      <c r="F124" s="26"/>
      <c r="G124" s="26"/>
      <c r="H124" s="26"/>
    </row>
    <row r="125" spans="1:8">
      <c r="A125" s="26"/>
      <c r="B125" s="26"/>
      <c r="C125" s="26"/>
      <c r="D125" s="26"/>
      <c r="E125" s="26"/>
      <c r="F125" s="26"/>
      <c r="G125" s="26"/>
      <c r="H125" s="26"/>
    </row>
    <row r="126" spans="1:8">
      <c r="A126" s="26"/>
      <c r="B126" s="26"/>
      <c r="C126" s="26"/>
      <c r="D126" s="26"/>
      <c r="E126" s="26"/>
      <c r="F126" s="26"/>
      <c r="G126" s="26"/>
      <c r="H126" s="26"/>
    </row>
    <row r="127" spans="1:8">
      <c r="A127" s="26"/>
      <c r="B127" s="26"/>
      <c r="C127" s="26"/>
      <c r="D127" s="26"/>
      <c r="E127" s="26"/>
      <c r="F127" s="26"/>
      <c r="G127" s="26"/>
      <c r="H127" s="26"/>
    </row>
    <row r="128" spans="1:8">
      <c r="A128" s="26"/>
      <c r="B128" s="26"/>
      <c r="C128" s="26"/>
      <c r="D128" s="26"/>
      <c r="E128" s="26"/>
      <c r="F128" s="26"/>
      <c r="G128" s="26"/>
      <c r="H128" s="26"/>
    </row>
    <row r="129" spans="1:8">
      <c r="A129" s="26"/>
      <c r="B129" s="26"/>
      <c r="C129" s="26"/>
      <c r="D129" s="26"/>
      <c r="E129" s="26"/>
      <c r="F129" s="26"/>
      <c r="G129" s="26"/>
      <c r="H129" s="26"/>
    </row>
    <row r="130" spans="1:8">
      <c r="A130" s="26"/>
      <c r="B130" s="26"/>
      <c r="C130" s="26"/>
      <c r="D130" s="26"/>
      <c r="E130" s="26"/>
      <c r="F130" s="26"/>
      <c r="G130" s="26"/>
      <c r="H130" s="26"/>
    </row>
    <row r="131" spans="1:8">
      <c r="A131" s="26"/>
      <c r="B131" s="26"/>
      <c r="C131" s="26"/>
      <c r="D131" s="26"/>
      <c r="E131" s="26"/>
      <c r="F131" s="26"/>
      <c r="G131" s="26"/>
      <c r="H131" s="26"/>
    </row>
    <row r="132" spans="1:8">
      <c r="A132" s="26"/>
      <c r="B132" s="26"/>
      <c r="C132" s="26"/>
      <c r="D132" s="26"/>
      <c r="E132" s="26"/>
      <c r="F132" s="26"/>
      <c r="G132" s="26"/>
      <c r="H132" s="26"/>
    </row>
    <row r="133" spans="1:8">
      <c r="A133" s="26"/>
      <c r="B133" s="26"/>
      <c r="C133" s="26"/>
      <c r="D133" s="26"/>
      <c r="E133" s="26"/>
      <c r="F133" s="26"/>
      <c r="G133" s="26"/>
      <c r="H133" s="26"/>
    </row>
    <row r="134" spans="1:8">
      <c r="A134" s="26"/>
      <c r="B134" s="26"/>
      <c r="C134" s="26"/>
      <c r="D134" s="26"/>
      <c r="E134" s="26"/>
      <c r="F134" s="26"/>
      <c r="G134" s="26"/>
      <c r="H134" s="26"/>
    </row>
    <row r="135" spans="1:8">
      <c r="A135" s="26"/>
      <c r="B135" s="26"/>
      <c r="C135" s="26"/>
      <c r="D135" s="26"/>
      <c r="E135" s="26"/>
      <c r="F135" s="26"/>
      <c r="G135" s="26"/>
      <c r="H135" s="26"/>
    </row>
    <row r="136" spans="1:8">
      <c r="A136" s="26"/>
      <c r="B136" s="26"/>
      <c r="C136" s="26"/>
      <c r="D136" s="26"/>
      <c r="E136" s="26"/>
      <c r="F136" s="26"/>
      <c r="G136" s="26"/>
      <c r="H136" s="26"/>
    </row>
    <row r="137" spans="1:8">
      <c r="A137" s="26"/>
      <c r="B137" s="26"/>
      <c r="C137" s="26"/>
      <c r="D137" s="26"/>
      <c r="F137" s="26"/>
      <c r="G137" s="26"/>
      <c r="H137" s="26"/>
    </row>
    <row r="138" spans="1:8">
      <c r="A138" s="26"/>
      <c r="B138" s="26"/>
      <c r="C138" s="26"/>
      <c r="D138" s="26"/>
      <c r="F138" s="26"/>
      <c r="G138" s="26"/>
      <c r="H138" s="26"/>
    </row>
  </sheetData>
  <mergeCells count="50">
    <mergeCell ref="D10:D12"/>
    <mergeCell ref="D13:D15"/>
    <mergeCell ref="D16:D18"/>
    <mergeCell ref="C8:C9"/>
    <mergeCell ref="C10:C12"/>
    <mergeCell ref="C13:C15"/>
    <mergeCell ref="C16:C18"/>
    <mergeCell ref="G8:G9"/>
    <mergeCell ref="A1:G1"/>
    <mergeCell ref="A2:G2"/>
    <mergeCell ref="A4:G4"/>
    <mergeCell ref="A7:G7"/>
    <mergeCell ref="A3:G3"/>
    <mergeCell ref="A5:G6"/>
    <mergeCell ref="D8:D9"/>
    <mergeCell ref="A40:B40"/>
    <mergeCell ref="B41:F41"/>
    <mergeCell ref="E8:F8"/>
    <mergeCell ref="A33:B33"/>
    <mergeCell ref="A34:D34"/>
    <mergeCell ref="A35:D35"/>
    <mergeCell ref="A36:D36"/>
    <mergeCell ref="A8:A9"/>
    <mergeCell ref="A10:A12"/>
    <mergeCell ref="A13:A15"/>
    <mergeCell ref="A16:A18"/>
    <mergeCell ref="B8:B9"/>
    <mergeCell ref="B10:B12"/>
    <mergeCell ref="B13:B15"/>
    <mergeCell ref="B16:B18"/>
    <mergeCell ref="E38:F39"/>
    <mergeCell ref="A37:D37"/>
    <mergeCell ref="A38:D38"/>
    <mergeCell ref="A39:C39"/>
    <mergeCell ref="B19:B21"/>
    <mergeCell ref="C19:C21"/>
    <mergeCell ref="D19:D21"/>
    <mergeCell ref="A19:A21"/>
    <mergeCell ref="A22:A24"/>
    <mergeCell ref="B22:B24"/>
    <mergeCell ref="C22:C24"/>
    <mergeCell ref="D22:D24"/>
    <mergeCell ref="A25:A27"/>
    <mergeCell ref="B25:B27"/>
    <mergeCell ref="C25:C27"/>
    <mergeCell ref="D25:D27"/>
    <mergeCell ref="A28:A30"/>
    <mergeCell ref="B28:B30"/>
    <mergeCell ref="C28:C30"/>
    <mergeCell ref="D28:D30"/>
  </mergeCells>
  <printOptions horizontalCentered="1"/>
  <pageMargins left="0" right="0" top="0.70866141732283505" bottom="0.43307086614173201" header="0.31496062992126" footer="0.118110236220472"/>
  <pageSetup paperSize="9" scale="80" orientation="landscape" r:id="rId1"/>
  <headerFooter>
    <oddHeader xml:space="preserve">&amp;RFls.:________
Processo n.º 23069.168265/2023-10
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</vt:i4>
      </vt:variant>
    </vt:vector>
  </HeadingPairs>
  <TitlesOfParts>
    <vt:vector size="9" baseType="lpstr">
      <vt:lpstr>Resumo</vt:lpstr>
      <vt:lpstr>Orçamento</vt:lpstr>
      <vt:lpstr>Cronograma</vt:lpstr>
      <vt:lpstr>Cronograma!Area_de_impressao</vt:lpstr>
      <vt:lpstr>Orçamento!Area_de_impressao</vt:lpstr>
      <vt:lpstr>Resumo!Area_de_impressao</vt:lpstr>
      <vt:lpstr>Cronograma!Titulos_de_impressao</vt:lpstr>
      <vt:lpstr>Orçamento!Titulos_de_impressao</vt:lpstr>
      <vt:lpstr>Resumo!Titulos_de_impressao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</dc:creator>
  <cp:lastModifiedBy>Sérgio</cp:lastModifiedBy>
  <cp:lastPrinted>2022-11-22T15:15:00Z</cp:lastPrinted>
  <dcterms:created xsi:type="dcterms:W3CDTF">2009-04-27T20:33:00Z</dcterms:created>
  <dcterms:modified xsi:type="dcterms:W3CDTF">2023-07-25T22:34:18Z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A3544E3DD8D044EC999F2EB2CAB1C8D7</vt:lpwstr>
  </property>
  <property fmtid="{D5CDD505-2E9C-101B-9397-08002B2CF9AE}" pid="3" name="KSOProductBuildVer">
    <vt:lpwstr>1046-11.2.0.11417</vt:lpwstr>
  </property>
</Properties>
</file>