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D:\Edital e Anexos PE 24-2023 - Elevadores de Rio das Ostras\"/>
    </mc:Choice>
  </mc:AlternateContent>
  <xr:revisionPtr revIDLastSave="0" documentId="13_ncr:1_{B37C163B-FAB2-4DF8-A87B-1B2E474DDE19}" xr6:coauthVersionLast="47" xr6:coauthVersionMax="47" xr10:uidLastSave="{00000000-0000-0000-0000-000000000000}"/>
  <workbookProtection workbookAlgorithmName="SHA-512" workbookHashValue="HYfbBKhWn1FU94K08e2L4j+qMuizB/hYeKrFngixziyfIiXdc1H8zdknx4iYphouljWKHC0Okv4JMCEToO9zrg==" workbookSaltValue="iH1leCkNEqpGEKbicjXZ5A==" workbookSpinCount="100000" lockStructure="1"/>
  <bookViews>
    <workbookView xWindow="-120" yWindow="-120" windowWidth="29040" windowHeight="15990" xr2:uid="{00000000-000D-0000-FFFF-FFFF00000000}"/>
  </bookViews>
  <sheets>
    <sheet name="Resumo" sheetId="5" r:id="rId1"/>
    <sheet name="Orçamento" sheetId="2" r:id="rId2"/>
    <sheet name="Cronograma" sheetId="4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\s">#N/A</definedName>
    <definedName name="_01" localSheetId="2">#REF!</definedName>
    <definedName name="_01" localSheetId="0">#REF!</definedName>
    <definedName name="_01">#REF!</definedName>
    <definedName name="_01_4" localSheetId="2">#REF!</definedName>
    <definedName name="_01_4">#REF!</definedName>
    <definedName name="_10Excel_BuiltIn_Print_Area_1_1_1" localSheetId="2">#REF!</definedName>
    <definedName name="_10Excel_BuiltIn_Print_Area_1_1_1">#REF!</definedName>
    <definedName name="_11Excel_BuiltIn_Print_Area_1_1_1_1">#REF!</definedName>
    <definedName name="_12Excel_BuiltIn_Print_Area_1_1_1_1_1">#REF!</definedName>
    <definedName name="_13Excel_BuiltIn_Print_Area_5_1">#REF!</definedName>
    <definedName name="_14Excel_BuiltIn_Print_Area_5_1_1">"$#REF!.$A$1:$F$49"</definedName>
    <definedName name="_15Excel_BuiltIn_Print_Area_7_1" localSheetId="2">#REF!</definedName>
    <definedName name="_15Excel_BuiltIn_Print_Area_7_1">#REF!</definedName>
    <definedName name="_16ILUM_4_1">"$#REF!.$#REF!$#REF!"</definedName>
    <definedName name="_17INTE_4_1">"$#REF!.$#REF!$#REF!"</definedName>
    <definedName name="_18PARA_4_1">"$#REF!.$#REF!$#REF!"</definedName>
    <definedName name="_1CABO_4_1">"$#REF!.$#REF!$#REF!"</definedName>
    <definedName name="_2CAIX_4_1">"$#REF!.$#REF!$#REF!"</definedName>
    <definedName name="_3CDT_4_1">"$#REF!.$#REF!$#REF!"</definedName>
    <definedName name="_4COND_4_1">"$#REF!.$#REF!$#REF!"</definedName>
    <definedName name="_5CONE_4_1">"$#REF!.$#REF!$#REF!"</definedName>
    <definedName name="_6DIVE_4_1">"$#REF!.$#REF!$#REF!"</definedName>
    <definedName name="_7EQUI_4_1">"$#REF!.$#REF!$#REF!"</definedName>
    <definedName name="_8Excel_BuiltIn_Print_Area_1" localSheetId="2">#REF!</definedName>
    <definedName name="_8Excel_BuiltIn_Print_Area_1">#REF!</definedName>
    <definedName name="_9Excel_BuiltIn_Print_Area_1_1" localSheetId="2">#REF!</definedName>
    <definedName name="_9Excel_BuiltIn_Print_Area_1_1">#REF!</definedName>
    <definedName name="_A99990" localSheetId="2">'[1]Climatização Prédio DECEA'!#REF!</definedName>
    <definedName name="_A99990">'[1]Climatização Prédio DECEA'!#REF!</definedName>
    <definedName name="_A99999" localSheetId="2">'[1]Climatização Prédio DECEA'!#REF!</definedName>
    <definedName name="_A99999">'[1]Climatização Prédio DECEA'!#REF!</definedName>
    <definedName name="_s" localSheetId="2">#REF!</definedName>
    <definedName name="_s">#REF!</definedName>
    <definedName name="Á1" localSheetId="2">#REF!</definedName>
    <definedName name="Á1">#REF!</definedName>
    <definedName name="AAAA" localSheetId="2">#REF!</definedName>
    <definedName name="AAAA">#REF!</definedName>
    <definedName name="ACRES">#REF!</definedName>
    <definedName name="ACRES_4">#REF!</definedName>
    <definedName name="_xlnm.Print_Area" localSheetId="2">Cronograma!$A$1:$M$29</definedName>
    <definedName name="_xlnm.Print_Area" localSheetId="1">Orçamento!$A$1:$P$37</definedName>
    <definedName name="_xlnm.Print_Area" localSheetId="0">Resumo!$A$1:$F$24</definedName>
    <definedName name="_xlnm.Print_Area">#REF!</definedName>
    <definedName name="Área_impressão_IM" localSheetId="2">#REF!</definedName>
    <definedName name="Área_impressão_IM">#REF!</definedName>
    <definedName name="Área_impressão_IM_1" localSheetId="2">#REF!</definedName>
    <definedName name="Área_impressão_IM_1">#REF!</definedName>
    <definedName name="Área_impressão_IM_1_4" localSheetId="2">'[2]ICEA - SJC'!#REF!</definedName>
    <definedName name="Área_impressão_IM_1_4">'[2]ICEA - SJC'!#REF!</definedName>
    <definedName name="Área_impressão_IM_4" localSheetId="2">#REF!</definedName>
    <definedName name="Área_impressão_IM_4">#REF!</definedName>
    <definedName name="arredondamento" localSheetId="2">#REF!</definedName>
    <definedName name="arredondamento">#REF!</definedName>
    <definedName name="BBBB" localSheetId="2">#REF!</definedName>
    <definedName name="BBBB">#REF!</definedName>
    <definedName name="bdi">#REF!</definedName>
    <definedName name="BuiltIn_AutoFilter___1">#REF!</definedName>
    <definedName name="CABO">"PQ.$#REF!$#REF!"</definedName>
    <definedName name="CABO_2" localSheetId="2">#REF!</definedName>
    <definedName name="CABO_2">#REF!</definedName>
    <definedName name="CABO_3">"$#REF!.$#REF!$#REF!"</definedName>
    <definedName name="CABO_4">"$#REF!.$#REF!$#REF!"</definedName>
    <definedName name="CABO_4_1">"$#REF!.$#REF!$#REF!"</definedName>
    <definedName name="CABO_5">"$#REF!.$#REF!$#REF!"</definedName>
    <definedName name="CABO_6">"$#REF!.$#REF!$#REF!"</definedName>
    <definedName name="CAIX">"PQ.$#REF!$#REF!"</definedName>
    <definedName name="CAIX_2" localSheetId="2">#REF!</definedName>
    <definedName name="CAIX_2">#REF!</definedName>
    <definedName name="CAIX_3">"$#REF!.$#REF!$#REF!"</definedName>
    <definedName name="CAIX_4">"$#REF!.$#REF!$#REF!"</definedName>
    <definedName name="CAIX_4_1">"$#REF!.$#REF!$#REF!"</definedName>
    <definedName name="CAIX_5">"$#REF!.$#REF!$#REF!"</definedName>
    <definedName name="CAIX_6">"$#REF!.$#REF!$#REF!"</definedName>
    <definedName name="ccc" localSheetId="2">'[3]Parte Externa'!#REF!</definedName>
    <definedName name="ccc">'[3]Parte Externa'!#REF!</definedName>
    <definedName name="CDT">"PQ.$#REF!$#REF!"</definedName>
    <definedName name="CDT_2" localSheetId="2">#REF!</definedName>
    <definedName name="CDT_2">#REF!</definedName>
    <definedName name="CDT_3">"$#REF!.$#REF!$#REF!"</definedName>
    <definedName name="CDT_4">"$#REF!.$#REF!$#REF!"</definedName>
    <definedName name="CDT_4_1">"$#REF!.$#REF!$#REF!"</definedName>
    <definedName name="CDT_5">"$#REF!.$#REF!$#REF!"</definedName>
    <definedName name="CDT_6">"$#REF!.$#REF!$#REF!"</definedName>
    <definedName name="COND">"PQ.$#REF!$#REF!"</definedName>
    <definedName name="COND_2" localSheetId="2">#REF!</definedName>
    <definedName name="COND_2">#REF!</definedName>
    <definedName name="COND_3">"$#REF!.$#REF!$#REF!"</definedName>
    <definedName name="COND_4">"$#REF!.$#REF!$#REF!"</definedName>
    <definedName name="COND_4_1">"$#REF!.$#REF!$#REF!"</definedName>
    <definedName name="COND_5">"$#REF!.$#REF!$#REF!"</definedName>
    <definedName name="COND_6">"$#REF!.$#REF!$#REF!"</definedName>
    <definedName name="CONE">"PQ.$#REF!$#REF!"</definedName>
    <definedName name="CONE_2" localSheetId="2">#REF!</definedName>
    <definedName name="CONE_2">#REF!</definedName>
    <definedName name="CONE_3">"$#REF!.$#REF!$#REF!"</definedName>
    <definedName name="CONE_4">"$#REF!.$#REF!$#REF!"</definedName>
    <definedName name="CONE_4_1">"$#REF!.$#REF!$#REF!"</definedName>
    <definedName name="CONE_5">"$#REF!.$#REF!$#REF!"</definedName>
    <definedName name="CONE_6">"$#REF!.$#REF!$#REF!"</definedName>
    <definedName name="_xlnm.Criteria" localSheetId="2">#REF!</definedName>
    <definedName name="_xlnm.Criteria">#REF!</definedName>
    <definedName name="dddd" localSheetId="2">#REF!</definedName>
    <definedName name="dddd">#REF!</definedName>
    <definedName name="DDE_LINK4_5" localSheetId="2">'[4]CRONOGRAMA FISICO-FINANCEIRO'!#REF!</definedName>
    <definedName name="DDE_LINK4_5">'[4]CRONOGRAMA FISICO-FINANCEIRO'!#REF!</definedName>
    <definedName name="DDE_LINK41_5" localSheetId="2">'[4]CRONOGRAMA FISICO-FINANCEIRO'!#REF!</definedName>
    <definedName name="DDE_LINK41_5">'[4]CRONOGRAMA FISICO-FINANCEIRO'!#REF!</definedName>
    <definedName name="DIVE">"PQ.$#REF!$#REF!"</definedName>
    <definedName name="DIVE_2" localSheetId="2">#REF!</definedName>
    <definedName name="DIVE_2">#REF!</definedName>
    <definedName name="DIVE_3">"$#REF!.$#REF!$#REF!"</definedName>
    <definedName name="DIVE_4">"$#REF!.$#REF!$#REF!"</definedName>
    <definedName name="DIVE_4_1">"$#REF!.$#REF!$#REF!"</definedName>
    <definedName name="DIVE_5">"$#REF!.$#REF!$#REF!"</definedName>
    <definedName name="DIVE_6">"$#REF!.$#REF!$#REF!"</definedName>
    <definedName name="DPM_Eletricidade_Ltda." localSheetId="2">#REF!</definedName>
    <definedName name="DPM_Eletricidade_Ltda.">#REF!</definedName>
    <definedName name="EEEEE" localSheetId="2">'[5]ARQUITETURA - ANEXO A'!#REF!</definedName>
    <definedName name="EEEEE">'[5]ARQUITETURA - ANEXO A'!#REF!</definedName>
    <definedName name="EQUI">"PQ.$#REF!$#REF!"</definedName>
    <definedName name="EQUI_2" localSheetId="2">#REF!</definedName>
    <definedName name="EQUI_2">#REF!</definedName>
    <definedName name="EQUI_3">"$#REF!.$#REF!$#REF!"</definedName>
    <definedName name="EQUI_4">"$#REF!.$#REF!$#REF!"</definedName>
    <definedName name="EQUI_4_1">"$#REF!.$#REF!$#REF!"</definedName>
    <definedName name="EQUI_5">"$#REF!.$#REF!$#REF!"</definedName>
    <definedName name="EQUI_6">"$#REF!.$#REF!$#REF!"</definedName>
    <definedName name="Excel_BuiltIn__FilterDatabase_5" localSheetId="2">#REF!</definedName>
    <definedName name="Excel_BuiltIn__FilterDatabase_5">#REF!</definedName>
    <definedName name="Excel_BuiltIn_Print_Area" localSheetId="2">#REF!</definedName>
    <definedName name="Excel_BuiltIn_Print_Area">#REF!</definedName>
    <definedName name="Excel_BuiltIn_Print_Area_1" localSheetId="2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4">#REF!</definedName>
    <definedName name="Excel_BuiltIn_Print_Area_1_1_4">#REF!</definedName>
    <definedName name="Excel_BuiltIn_Print_Area_2">#REF!</definedName>
    <definedName name="Excel_BuiltIn_Print_Area_2_1">#REF!</definedName>
    <definedName name="Excel_BuiltIn_Print_Area_2_1_4">#REF!</definedName>
    <definedName name="Excel_BuiltIn_Print_Area_2_4">#REF!</definedName>
    <definedName name="Excel_BuiltIn_Print_Area_3">#REF!</definedName>
    <definedName name="Excel_BuiltIn_Print_Area_3_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4_4">#REF!</definedName>
    <definedName name="Excel_BuiltIn_Print_Area_5">#REF!</definedName>
    <definedName name="Excel_BuiltIn_Print_Area_5_1">"$#REF!.$A$1:$F$49"</definedName>
    <definedName name="Excel_BuiltIn_Print_Area_5_4" localSheetId="2">#REF!</definedName>
    <definedName name="Excel_BuiltIn_Print_Area_5_4">#REF!</definedName>
    <definedName name="Excel_BuiltIn_Print_Area_6_1" localSheetId="2">#REF!</definedName>
    <definedName name="Excel_BuiltIn_Print_Area_6_1">#REF!</definedName>
    <definedName name="Excel_BuiltIn_Print_Area_7" localSheetId="2">#REF!</definedName>
    <definedName name="Excel_BuiltIn_Print_Area_7">#REF!</definedName>
    <definedName name="Excel_BuiltIn_Print_Area_7_1">#REF!</definedName>
    <definedName name="Excel_BuiltIn_Print_Area_7_1_1">#REF!</definedName>
    <definedName name="Excel_BuiltIn_Print_Titles_1">"$'planilha união'.$#REF!$#REF!:$#REF!$#REF!"</definedName>
    <definedName name="Excel_BuiltIn_Print_Titles_1_1" localSheetId="2">#REF!</definedName>
    <definedName name="Excel_BuiltIn_Print_Titles_1_1">#REF!</definedName>
    <definedName name="Excel_BuiltIn_Print_Titles_1_1_2" localSheetId="2">'[6]URB E RED EXT SO SG'!#REF!</definedName>
    <definedName name="Excel_BuiltIn_Print_Titles_1_1_2">'[6]URB E RED EXT SO SG'!#REF!</definedName>
    <definedName name="Excel_BuiltIn_Print_Titles_1_1_4" localSheetId="2">'[7]Climatização Prédio CISCEA'!#REF!</definedName>
    <definedName name="Excel_BuiltIn_Print_Titles_1_1_4">'[7]Climatização Prédio CISCEA'!#REF!</definedName>
    <definedName name="Excel_BuiltIn_Print_Titles_1_4" localSheetId="2">'[2]ICEA - SJC'!#REF!</definedName>
    <definedName name="Excel_BuiltIn_Print_Titles_1_4">'[2]ICEA - SJC'!#REF!</definedName>
    <definedName name="Excel_BuiltIn_Print_Titles_2" localSheetId="2">#REF!</definedName>
    <definedName name="Excel_BuiltIn_Print_Titles_2">#REF!</definedName>
    <definedName name="Excel_BuiltIn_Print_Titles_2_1" localSheetId="2">#REF!</definedName>
    <definedName name="Excel_BuiltIn_Print_Titles_2_1">#REF!</definedName>
    <definedName name="Excel_BuiltIn_Print_Titles_2_4" localSheetId="2">#REF!</definedName>
    <definedName name="Excel_BuiltIn_Print_Titles_2_4">#REF!</definedName>
    <definedName name="Excel_BuiltIn_Print_Titles_3">#REF!</definedName>
    <definedName name="Excel_BuiltIn_Print_Titles_3_1">#REF!</definedName>
    <definedName name="Excel_BuiltIn_Print_Titles_3_4">#REF!</definedName>
    <definedName name="Excel_BuiltIn_Print_Titles_4">#REF!</definedName>
    <definedName name="Excel_BuiltIn_Print_Titles_4_1">#REF!</definedName>
    <definedName name="Excel_BuiltIn_Print_Titles_4_4">#REF!</definedName>
    <definedName name="Excel_BuiltIn_Print_Titles_5">#REF!</definedName>
    <definedName name="Excel_BuiltIn_Print_Titles_5_1">#REF!</definedName>
    <definedName name="Excel_BuiltIn_Print_Titles_5_4">#REF!</definedName>
    <definedName name="ILUM">"PQ.$#REF!$#REF!"</definedName>
    <definedName name="ILUM_2" localSheetId="2">#REF!</definedName>
    <definedName name="ILUM_2">#REF!</definedName>
    <definedName name="ILUM_3">"$#REF!.$#REF!$#REF!"</definedName>
    <definedName name="ILUM_4">"$#REF!.$#REF!$#REF!"</definedName>
    <definedName name="ILUM_4_1">"$#REF!.$#REF!$#REF!"</definedName>
    <definedName name="ILUM_5">"$#REF!.$#REF!$#REF!"</definedName>
    <definedName name="ILUM_6">"$#REF!.$#REF!$#REF!"</definedName>
    <definedName name="INTE">"PQ.$#REF!$#REF!"</definedName>
    <definedName name="INTE_2" localSheetId="2">#REF!</definedName>
    <definedName name="INTE_2">#REF!</definedName>
    <definedName name="INTE_3">"$#REF!.$#REF!$#REF!"</definedName>
    <definedName name="INTE_4">"$#REF!.$#REF!$#REF!"</definedName>
    <definedName name="INTE_4_1">"$#REF!.$#REF!$#REF!"</definedName>
    <definedName name="INTE_5">"$#REF!.$#REF!$#REF!"</definedName>
    <definedName name="INTE_6">"$#REF!.$#REF!$#REF!"</definedName>
    <definedName name="mobilização" localSheetId="2">'[2]ICEA - SJC'!#REF!</definedName>
    <definedName name="mobilização">'[2]ICEA - SJC'!#REF!</definedName>
    <definedName name="NOME_DO_ARQUIVO" localSheetId="2">#REF!</definedName>
    <definedName name="NOME_DO_ARQUIVO">#REF!</definedName>
    <definedName name="NOME_DO_ARQUIVO_2" localSheetId="2">#REF!</definedName>
    <definedName name="NOME_DO_ARQUIVO_2">#REF!</definedName>
    <definedName name="NOME_DO_ARQUIVO_3" localSheetId="2">#REF!</definedName>
    <definedName name="NOME_DO_ARQUIVO_3">#REF!</definedName>
    <definedName name="NOME_DO_ARQUIVO_4">#REF!</definedName>
    <definedName name="NOME_DO_ARQUIVO_9" localSheetId="2">[8]CAPA!#REF!</definedName>
    <definedName name="NOME_DO_ARQUIVO_9">[8]CAPA!#REF!</definedName>
    <definedName name="PARA">"PQ.$#REF!$#REF!"</definedName>
    <definedName name="PARA_2" localSheetId="2">#REF!</definedName>
    <definedName name="PARA_2">#REF!</definedName>
    <definedName name="PARA_3">"$#REF!.$#REF!$#REF!"</definedName>
    <definedName name="PARA_4">"$#REF!.$#REF!$#REF!"</definedName>
    <definedName name="PARA_4_1">"$#REF!.$#REF!$#REF!"</definedName>
    <definedName name="PARA_5">"$#REF!.$#REF!$#REF!"</definedName>
    <definedName name="PARA_6">"$#REF!.$#REF!$#REF!"</definedName>
    <definedName name="Plan2" localSheetId="2">#REF!</definedName>
    <definedName name="Plan2">#REF!</definedName>
    <definedName name="PRAIO" localSheetId="2">#REF!</definedName>
    <definedName name="PRAIO">#REF!</definedName>
    <definedName name="PRAIO_4" localSheetId="2">#REF!</definedName>
    <definedName name="PRAIO_4">#REF!</definedName>
    <definedName name="Print_Area_MI">#REF!</definedName>
    <definedName name="Print_Area_MI___0">"$#REF!.$A$1:$G$64"</definedName>
    <definedName name="_xlnm.Print_Titles" localSheetId="2">Cronograma!$1:$9</definedName>
    <definedName name="_xlnm.Print_Titles" localSheetId="1">Orçamento!$6:$10</definedName>
    <definedName name="_xlnm.Print_Titles" localSheetId="0">Resumo!$4:$8</definedName>
    <definedName name="Títulos_impressão_IM" localSheetId="2">#REF!</definedName>
    <definedName name="Títulos_impressão_IM" localSheetId="0">#REF!</definedName>
    <definedName name="Títulos_impressão_IM">#REF!</definedName>
    <definedName name="Títulos_impressão_IM_1" localSheetId="2">#REF!</definedName>
    <definedName name="Títulos_impressão_IM_1">#REF!</definedName>
    <definedName name="Títulos_impressão_IM_1_4" localSheetId="2">'[2]ICEA - SJC'!#REF!</definedName>
    <definedName name="Títulos_impressão_IM_1_4">'[2]ICEA - SJC'!#REF!</definedName>
    <definedName name="Títulos_impressão_IM_4" localSheetId="2">#REF!</definedName>
    <definedName name="Títulos_impressão_IM_4">#REF!</definedName>
    <definedName name="TOTAL" localSheetId="2">#REF!</definedName>
    <definedName name="TOTA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5" i="4" l="1"/>
  <c r="J22" i="4" l="1"/>
  <c r="M18" i="4"/>
  <c r="B18" i="4"/>
  <c r="M16" i="4"/>
  <c r="B16" i="4"/>
  <c r="M14" i="4"/>
  <c r="B14" i="4"/>
  <c r="M12" i="4"/>
  <c r="B12" i="4"/>
  <c r="M10" i="4"/>
  <c r="A7" i="4"/>
  <c r="A5" i="4"/>
  <c r="J3" i="4"/>
  <c r="P27" i="2"/>
  <c r="I25" i="2"/>
  <c r="J25" i="2" s="1"/>
  <c r="I24" i="2"/>
  <c r="J24" i="2" s="1"/>
  <c r="K23" i="2" s="1"/>
  <c r="D18" i="5" s="1"/>
  <c r="I22" i="2"/>
  <c r="J22" i="2" s="1"/>
  <c r="K21" i="2" s="1"/>
  <c r="D16" i="5" s="1"/>
  <c r="I20" i="2"/>
  <c r="J20" i="2" s="1"/>
  <c r="K19" i="2" s="1"/>
  <c r="D14" i="5" s="1"/>
  <c r="I18" i="2"/>
  <c r="J18" i="2" s="1"/>
  <c r="I17" i="2"/>
  <c r="J17" i="2" s="1"/>
  <c r="I16" i="2"/>
  <c r="J16" i="2" s="1"/>
  <c r="I15" i="2"/>
  <c r="J15" i="2" s="1"/>
  <c r="I13" i="2"/>
  <c r="J13" i="2" s="1"/>
  <c r="K12" i="2" s="1"/>
  <c r="F18" i="5"/>
  <c r="F16" i="5"/>
  <c r="F14" i="5"/>
  <c r="F12" i="5"/>
  <c r="F10" i="5"/>
  <c r="F20" i="5" s="1"/>
  <c r="A6" i="5"/>
  <c r="A5" i="5"/>
  <c r="F3" i="5"/>
  <c r="K14" i="2" l="1"/>
  <c r="D12" i="5" s="1"/>
  <c r="C18" i="4"/>
  <c r="C16" i="4"/>
  <c r="K27" i="2"/>
  <c r="D10" i="5"/>
  <c r="C12" i="4"/>
  <c r="E16" i="5"/>
  <c r="E12" i="5"/>
  <c r="E18" i="5"/>
  <c r="E10" i="5"/>
  <c r="E20" i="5" s="1"/>
  <c r="E14" i="5"/>
  <c r="C14" i="4"/>
  <c r="K17" i="4" l="1"/>
  <c r="K22" i="4" s="1"/>
  <c r="I17" i="4"/>
  <c r="G17" i="4"/>
  <c r="L19" i="4"/>
  <c r="F13" i="4"/>
  <c r="M13" i="4" s="1"/>
  <c r="I15" i="4"/>
  <c r="H15" i="4"/>
  <c r="H22" i="4" s="1"/>
  <c r="G15" i="4"/>
  <c r="F15" i="4"/>
  <c r="D20" i="5"/>
  <c r="C10" i="5" s="1"/>
  <c r="C10" i="4"/>
  <c r="G22" i="4" l="1"/>
  <c r="L22" i="4"/>
  <c r="L23" i="4" s="1"/>
  <c r="M19" i="4"/>
  <c r="M15" i="4"/>
  <c r="F22" i="4"/>
  <c r="I22" i="4"/>
  <c r="E11" i="4"/>
  <c r="C21" i="4"/>
  <c r="D10" i="4"/>
  <c r="C12" i="5"/>
  <c r="C20" i="5" s="1"/>
  <c r="C14" i="5"/>
  <c r="C18" i="5"/>
  <c r="C16" i="5"/>
  <c r="M17" i="4"/>
  <c r="I23" i="4" l="1"/>
  <c r="M11" i="4"/>
  <c r="M21" i="4" s="1"/>
  <c r="E22" i="4"/>
  <c r="F23" i="4"/>
  <c r="J23" i="4"/>
  <c r="D14" i="4"/>
  <c r="D18" i="4"/>
  <c r="D12" i="4"/>
  <c r="D16" i="4"/>
  <c r="G23" i="4"/>
  <c r="K23" i="4"/>
  <c r="H23" i="4"/>
  <c r="D21" i="4" l="1"/>
  <c r="E24" i="4"/>
  <c r="F24" i="4" s="1"/>
  <c r="G24" i="4" s="1"/>
  <c r="H24" i="4" s="1"/>
  <c r="I24" i="4" s="1"/>
  <c r="J24" i="4" s="1"/>
  <c r="K24" i="4" s="1"/>
  <c r="L24" i="4" s="1"/>
  <c r="E23" i="4"/>
  <c r="E25" i="4" s="1"/>
  <c r="F25" i="4" s="1"/>
  <c r="G25" i="4" s="1"/>
  <c r="H25" i="4" s="1"/>
  <c r="I25" i="4" s="1"/>
  <c r="J25" i="4" s="1"/>
  <c r="K25" i="4" s="1"/>
  <c r="L25" i="4" s="1"/>
</calcChain>
</file>

<file path=xl/sharedStrings.xml><?xml version="1.0" encoding="utf-8"?>
<sst xmlns="http://schemas.openxmlformats.org/spreadsheetml/2006/main" count="160" uniqueCount="126">
  <si>
    <t>(razão social da empresa licitante)</t>
  </si>
  <si>
    <t xml:space="preserve">(n.º do CNPJ) </t>
  </si>
  <si>
    <t>ITEM 01 - ANEXO III-A DO EDITAL DE LICITAÇÃO POR PREGÃO ELETRÔNICO - ICT N.º</t>
  </si>
  <si>
    <t>RESUMO DE ORÇAMENTO PARA EXECUÇÃO DE OBRA POR EMPREITADA POR PREÇO UNITÁRIO</t>
  </si>
  <si>
    <t>ESTIMADO PELA UFF</t>
  </si>
  <si>
    <t>PROPOSTO PELA EMPRESA</t>
  </si>
  <si>
    <t>ITEM</t>
  </si>
  <si>
    <t>DESCRIÇÃO DO ITEM</t>
  </si>
  <si>
    <t>%</t>
  </si>
  <si>
    <t>TOTAL DO ITEM (R$)</t>
  </si>
  <si>
    <t>SERVIÇO</t>
  </si>
  <si>
    <t>1.</t>
  </si>
  <si>
    <t>PROJETO</t>
  </si>
  <si>
    <t>2.</t>
  </si>
  <si>
    <t>SERVIÇOS PRELIMINARES</t>
  </si>
  <si>
    <t>3.</t>
  </si>
  <si>
    <t>INSTALAÇÕES ELÉTRICAS</t>
  </si>
  <si>
    <t>4.</t>
  </si>
  <si>
    <t>EQUIPAMENTOS</t>
  </si>
  <si>
    <t>5.</t>
  </si>
  <si>
    <t>SERVIÇOS COMPLEMENTARES</t>
  </si>
  <si>
    <t xml:space="preserve">TOTAL GERAL </t>
  </si>
  <si>
    <t>Local e data:</t>
  </si>
  <si>
    <t>Identificação (nome e CPF) e assinatura do representante legal da empresa e carimbo com CNPJ</t>
  </si>
  <si>
    <t>Identificação (nome por extenso) e assinatura do Responsável Técnico pelo Orçamento:</t>
  </si>
  <si>
    <t>N.º do CREA/CAU/CRT</t>
  </si>
  <si>
    <t>OBSERVAÇÃO:</t>
  </si>
  <si>
    <t>A planilha deve ser assinada pelo responsável técnico pela sua confecção (Art. 14 Lei 5.194/66), (identificado pelo nome) e número do CREA/CAU/CRT e pelo representante legal da empresa (identificado pelo nome e CPF), com carimbo do CNPJ.</t>
  </si>
  <si>
    <t>ITEM 01 -ANEXO III-B DO EDITAL DE LICITAÇÃO POR PREGÃO ELETRÔNICO - ICT N.º</t>
  </si>
  <si>
    <t>PLANILHA DE SERVIÇOS E PREÇOS UNITÁRIOS</t>
  </si>
  <si>
    <t>OBRA: Fornecimento, montagem e instalação de 01 (um) equipamento de transporte vertical no Instituto de Ciência e Tecnologia da UFF.</t>
  </si>
  <si>
    <t>Local: Rua Recife, Lotes 1-7, bairro Jardim Bela Vista, Rio das Ostras - RJ.</t>
  </si>
  <si>
    <t>VALOR ESTIMADO PELA UFF</t>
  </si>
  <si>
    <t>PROPOSTO PELA EMPRESA LICITANTE</t>
  </si>
  <si>
    <t>CÓDIGO</t>
  </si>
  <si>
    <t>FONTE</t>
  </si>
  <si>
    <t>UNID.</t>
  </si>
  <si>
    <t>QUANT. (A)</t>
  </si>
  <si>
    <t xml:space="preserve"> CUSTO UNITÁRIO (B)</t>
  </si>
  <si>
    <t>BDI (%) (C)</t>
  </si>
  <si>
    <t>PREÇO (R$)</t>
  </si>
  <si>
    <t>BDI (%) (H)</t>
  </si>
  <si>
    <t>CUSTO UNITÁRIO (I)</t>
  </si>
  <si>
    <t>UNITÁRIO (D=BxC)</t>
  </si>
  <si>
    <t>TOTAL</t>
  </si>
  <si>
    <t>UNITÁRIO (J=HxI)</t>
  </si>
  <si>
    <t>SUBITEM (E=AxD)</t>
  </si>
  <si>
    <t>SERVIÇO (G= Σ E)</t>
  </si>
  <si>
    <t>SUBITEM (L=JxA)</t>
  </si>
  <si>
    <t>SERVIÇO (N= Σ L)</t>
  </si>
  <si>
    <t>PROJETOS</t>
  </si>
  <si>
    <t>1.1</t>
  </si>
  <si>
    <t xml:space="preserve"> SE 24.50.0050 (A)</t>
  </si>
  <si>
    <t>SCO</t>
  </si>
  <si>
    <t>Fornecimento de projeto executivo de instalacao de mecanica em Autocad aprovado pela concessionaria, em predios escolares e administrativos com ate 500m2 de area.(desonerado)</t>
  </si>
  <si>
    <t>M2</t>
  </si>
  <si>
    <t>2.1</t>
  </si>
  <si>
    <t>016580</t>
  </si>
  <si>
    <t>SBC</t>
  </si>
  <si>
    <t>A R T TABELA A DO CREA ACIMA DE 15000,01</t>
  </si>
  <si>
    <t>UN</t>
  </si>
  <si>
    <t>2.2</t>
  </si>
  <si>
    <t>16500</t>
  </si>
  <si>
    <t>PLACA DE RESPONSABILIDADE TECNICA EM OBRAS</t>
  </si>
  <si>
    <t>2.3</t>
  </si>
  <si>
    <t>10527</t>
  </si>
  <si>
    <t>SINAPI I</t>
  </si>
  <si>
    <t>LOCACAO DE ANDAIME METALICO TUBULAR DE ENCAIXE, TIPO DE TORRE, CADA PAINEL COM LARGURA DE 1 ATE 1,5 M E ALTURA DE *1,00* M, INCLUINDO DIAGONAL, BARRAS DE LIGACAO, SAPATAS OU RODIZIOS E DEMAIS ITENS NECESSARIOS A MONTAGEM (NAO INCLUI INSTALACAO)</t>
  </si>
  <si>
    <t>M/MÊS</t>
  </si>
  <si>
    <t>2.4</t>
  </si>
  <si>
    <t>97064</t>
  </si>
  <si>
    <t>SINAPI</t>
  </si>
  <si>
    <t>MONTAGEM E DESMONTAGEM DE ANDAIME TUBULAR TIPO TORRE (EXCLUSIVE ANDAIME E LIMPEZA). AF_11/2017</t>
  </si>
  <si>
    <t>M</t>
  </si>
  <si>
    <t>3.1</t>
  </si>
  <si>
    <t>80600</t>
  </si>
  <si>
    <t>CASA DE MAQUINAS-CHAVES DE SERVICO ELEVADOR SOCIAL</t>
  </si>
  <si>
    <t>4.1</t>
  </si>
  <si>
    <t>80124</t>
  </si>
  <si>
    <t>ELEVADOR SOCIAL 06 PESSOAS 45mpm 420kgf-ATE 10 PAV.RESID.</t>
  </si>
  <si>
    <t>PAR</t>
  </si>
  <si>
    <t>5.1</t>
  </si>
  <si>
    <t>04.014.0095-A</t>
  </si>
  <si>
    <t>EMOP</t>
  </si>
  <si>
    <t>RETIRADA DE ENTULHO DE OBRA COM CACAMBA DE ACO TIPO CONTAINER COM 5M3 DE CAPACIDADE,INCLUSIVE CARREGAMENTO,TRANSPORTE E DESCARREGAMENTO.CUSTO POR UNIDADE DE CACAMBA E INCLUI A TAXA PARA DESCARGA EM LOCAIS AUTORIZADOS (5 M³)</t>
  </si>
  <si>
    <t>5.2</t>
  </si>
  <si>
    <t>COMP 01</t>
  </si>
  <si>
    <t>UFF</t>
  </si>
  <si>
    <t>LIMPEZA GERAL DE OBRA</t>
  </si>
  <si>
    <t>VALOR TOTAL ESTIMADO PELA UFF</t>
  </si>
  <si>
    <t>VALOR TOTAL PROPOSTO PELA EMPRESA</t>
  </si>
  <si>
    <t>CREA/CAU/CRT:</t>
  </si>
  <si>
    <t>OBSERVAÇÃO</t>
  </si>
  <si>
    <t>Orçamento realizado em Nov/2022;</t>
  </si>
  <si>
    <t>Incluso BDI desonerado sobre preço unitário de serviços em geral de 26,41 % e de 16,89 % sobre equipamentos;</t>
  </si>
  <si>
    <r>
      <rPr>
        <sz val="10"/>
        <color rgb="FFFF0000"/>
        <rFont val="Verdana"/>
        <charset val="134"/>
      </rPr>
      <t>A referência utilizada como base de custos é o SINAPI, SCO, SBC de Set/2022</t>
    </r>
    <r>
      <rPr>
        <sz val="10"/>
        <color indexed="10"/>
        <rFont val="Verdana"/>
        <charset val="134"/>
      </rPr>
      <t>;</t>
    </r>
  </si>
  <si>
    <t>Planilha protegida por senha, com exceção de partes editáveis como cabeçalho (A1:A2), colunas M em diante e linhas inferiores a 42;</t>
  </si>
  <si>
    <t>A licitante deverá preencher as colunas M em diante com seus valores, de forma a que o valor total proposto não ultrapasse o valor do seu ultimo lance e de acordo com as condições do edital;</t>
  </si>
  <si>
    <t xml:space="preserve">As composições que não constam no SINAPI, procedeu-se a obtenção da composição em outra fonte (SBC) e utilizou-se como base de cálculo os insumos do SINAPI. </t>
  </si>
  <si>
    <t>No caso em que não houve o insumo no SINAPI, foi mantido a referência de valor indicada na cotação de mercado;</t>
  </si>
  <si>
    <t>A planilha deve ser assinada pelo responsável técnico pela sua confecção (Art. 14 Lei 5.194/66), identificado pelo nome e número do CREA/CAU/CRT e pelo representante legal da empresa (identificado pelo nome e CPF), com carimbo do CNPJ.</t>
  </si>
  <si>
    <t>ITEM 01 -ANEXO III-C DO EDITAL DE LICITAÇÃO POR PREGÃO ELETRÔNICO - ICT N.º</t>
  </si>
  <si>
    <t>PLANILHA DE CRONOGRAMA FÍSICO E FINANCEIRO</t>
  </si>
  <si>
    <t>DISCRIMINAÇÃO DO SERVIÇO</t>
  </si>
  <si>
    <t>VALOR (R$)</t>
  </si>
  <si>
    <t>PERÍODO</t>
  </si>
  <si>
    <t>TOTAL DO ITEM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</si>
  <si>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</si>
  <si>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</si>
  <si>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</si>
  <si>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</si>
  <si>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</si>
  <si>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</si>
  <si>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</si>
  <si>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</si>
  <si>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1</t>
  </si>
  <si>
    <t>2</t>
  </si>
  <si>
    <t>3</t>
  </si>
  <si>
    <t>4</t>
  </si>
  <si>
    <t>5</t>
  </si>
  <si>
    <t>Total do orçamento</t>
  </si>
  <si>
    <t>Total mensal executado</t>
  </si>
  <si>
    <t>Percentual mensal excutado</t>
  </si>
  <si>
    <t>Total acumulado</t>
  </si>
  <si>
    <t>Percentual Acumulado</t>
  </si>
  <si>
    <t>24/2023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</si>
</sst>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 &quot;* #,##0.00_-;&quot;-R$ &quot;* #,##0.00_-;_-&quot;R$ &quot;* \-??_-;_-@_-"/>
    <numFmt numFmtId="165" formatCode="_-* #,##0.00_-;\-* #,##0.00_-;_-* \-??_-;_-@_-"/>
    <numFmt numFmtId="166" formatCode="General_)"/>
    <numFmt numFmtId="167" formatCode="_(\$* #,##0.00_);_(\$* \(#,##0.00\);_(\$* \-??_);_(@_)"/>
    <numFmt numFmtId="168" formatCode="_(* #,##0.00_);_(* \(#,##0.00\);_(* &quot;-&quot;??_);_(@_)"/>
    <numFmt numFmtId="169" formatCode="_(* #,##0.00_);_(* \(#,##0.00\);_(* \-??_);_(@_)"/>
  </numFmts>
  <fonts count="78">
    <font>
      <sz val="11"/>
      <color theme="1"/>
      <name val="Calibri"/>
      <charset val="134"/>
      <scheme val="minor"/>
    </font>
    <font>
      <b/>
      <sz val="12"/>
      <color rgb="FFFF0000"/>
      <name val="Verdana"/>
      <charset val="134"/>
    </font>
    <font>
      <b/>
      <sz val="12"/>
      <name val="Verdana"/>
      <charset val="134"/>
    </font>
    <font>
      <b/>
      <sz val="11"/>
      <name val="Verdana"/>
      <charset val="134"/>
    </font>
    <font>
      <b/>
      <sz val="11"/>
      <color theme="1"/>
      <name val="Verdana"/>
      <charset val="134"/>
    </font>
    <font>
      <b/>
      <sz val="9"/>
      <color theme="1"/>
      <name val="Verdana"/>
      <charset val="134"/>
    </font>
    <font>
      <b/>
      <sz val="9"/>
      <name val="Verdana"/>
      <charset val="134"/>
    </font>
    <font>
      <sz val="9"/>
      <color rgb="FF000000"/>
      <name val="Verdana"/>
      <charset val="134"/>
    </font>
    <font>
      <sz val="8"/>
      <color rgb="FF333399"/>
      <name val="Verdana"/>
      <charset val="134"/>
    </font>
    <font>
      <sz val="9"/>
      <color rgb="FF333399"/>
      <name val="Verdana"/>
      <charset val="134"/>
    </font>
    <font>
      <sz val="8"/>
      <color theme="1"/>
      <name val="Verdana"/>
      <charset val="134"/>
    </font>
    <font>
      <sz val="9"/>
      <name val="Verdana"/>
      <charset val="134"/>
    </font>
    <font>
      <b/>
      <sz val="9"/>
      <color rgb="FF000000"/>
      <name val="Verdana"/>
      <charset val="134"/>
    </font>
    <font>
      <sz val="9"/>
      <color theme="1"/>
      <name val="Verdana"/>
      <charset val="134"/>
    </font>
    <font>
      <i/>
      <sz val="7"/>
      <name val="Verdana"/>
      <charset val="134"/>
    </font>
    <font>
      <i/>
      <sz val="7"/>
      <color rgb="FF000000"/>
      <name val="Verdana"/>
      <charset val="134"/>
    </font>
    <font>
      <i/>
      <sz val="7"/>
      <color indexed="8"/>
      <name val="Verdana"/>
      <charset val="134"/>
    </font>
    <font>
      <b/>
      <sz val="9"/>
      <color rgb="FFFF0000"/>
      <name val="Verdana"/>
      <charset val="134"/>
    </font>
    <font>
      <sz val="9"/>
      <color rgb="FFFF0000"/>
      <name val="Verdana"/>
      <charset val="134"/>
    </font>
    <font>
      <b/>
      <sz val="10"/>
      <color indexed="10"/>
      <name val="Verdana"/>
      <charset val="134"/>
    </font>
    <font>
      <b/>
      <sz val="9"/>
      <color indexed="10"/>
      <name val="Verdana"/>
      <charset val="134"/>
    </font>
    <font>
      <b/>
      <sz val="12"/>
      <color indexed="10"/>
      <name val="Verdana"/>
      <charset val="134"/>
    </font>
    <font>
      <b/>
      <sz val="10"/>
      <color theme="1"/>
      <name val="Verdana"/>
      <charset val="134"/>
    </font>
    <font>
      <sz val="10"/>
      <name val="Arial"/>
      <charset val="134"/>
    </font>
    <font>
      <b/>
      <sz val="10"/>
      <name val="Arial"/>
      <charset val="134"/>
    </font>
    <font>
      <b/>
      <sz val="10"/>
      <color rgb="FFFF0000"/>
      <name val="Verdana"/>
      <charset val="134"/>
    </font>
    <font>
      <sz val="10"/>
      <color rgb="FFFF0000"/>
      <name val="Verdana"/>
      <charset val="134"/>
    </font>
    <font>
      <sz val="12"/>
      <name val="Arial"/>
      <charset val="134"/>
    </font>
    <font>
      <b/>
      <sz val="10"/>
      <name val="Verdana"/>
      <charset val="134"/>
    </font>
    <font>
      <b/>
      <sz val="8"/>
      <name val="Verdana"/>
      <charset val="134"/>
    </font>
    <font>
      <sz val="8"/>
      <name val="Verdana"/>
      <charset val="134"/>
    </font>
    <font>
      <i/>
      <sz val="10"/>
      <color indexed="8"/>
      <name val="Verdana"/>
      <charset val="134"/>
    </font>
    <font>
      <b/>
      <sz val="12"/>
      <color rgb="FFFF0000"/>
      <name val="Arial"/>
      <charset val="134"/>
    </font>
    <font>
      <b/>
      <sz val="7"/>
      <color rgb="FFFF0000"/>
      <name val="Verdana"/>
      <charset val="134"/>
    </font>
    <font>
      <sz val="9"/>
      <color indexed="10"/>
      <name val="Verdana"/>
      <charset val="134"/>
    </font>
    <font>
      <sz val="11"/>
      <color rgb="FF000000"/>
      <name val="Calibri"/>
      <charset val="1"/>
    </font>
    <font>
      <i/>
      <sz val="11"/>
      <color rgb="FF808080"/>
      <name val="Calibri"/>
      <charset val="1"/>
    </font>
    <font>
      <sz val="11"/>
      <color indexed="8"/>
      <name val="Calibri"/>
      <charset val="134"/>
    </font>
    <font>
      <sz val="11"/>
      <color rgb="FFFFFFFF"/>
      <name val="Calibri"/>
      <charset val="1"/>
    </font>
    <font>
      <sz val="10"/>
      <name val="Arial"/>
      <charset val="1"/>
    </font>
    <font>
      <b/>
      <sz val="15"/>
      <color rgb="FF333399"/>
      <name val="Calibri"/>
      <charset val="1"/>
    </font>
    <font>
      <sz val="11"/>
      <color rgb="FFFF9900"/>
      <name val="Calibri"/>
      <charset val="1"/>
    </font>
    <font>
      <b/>
      <sz val="15"/>
      <color indexed="56"/>
      <name val="Calibri"/>
      <charset val="134"/>
    </font>
    <font>
      <sz val="12"/>
      <name val="Courier"/>
      <charset val="134"/>
    </font>
    <font>
      <sz val="11"/>
      <color rgb="FF333399"/>
      <name val="Calibri"/>
      <charset val="1"/>
    </font>
    <font>
      <sz val="11"/>
      <color indexed="60"/>
      <name val="Calibri"/>
      <charset val="134"/>
    </font>
    <font>
      <sz val="11"/>
      <color indexed="9"/>
      <name val="Calibri"/>
      <charset val="134"/>
    </font>
    <font>
      <b/>
      <sz val="11"/>
      <color indexed="62"/>
      <name val="Calibri"/>
      <charset val="134"/>
    </font>
    <font>
      <b/>
      <sz val="18"/>
      <color rgb="FF333399"/>
      <name val="Cambria"/>
      <charset val="1"/>
    </font>
    <font>
      <sz val="11"/>
      <color indexed="14"/>
      <name val="Calibri"/>
      <charset val="134"/>
    </font>
    <font>
      <sz val="11"/>
      <color rgb="FFFF00FF"/>
      <name val="Calibri"/>
      <charset val="1"/>
    </font>
    <font>
      <b/>
      <sz val="11"/>
      <color indexed="52"/>
      <name val="Calibri"/>
      <charset val="134"/>
    </font>
    <font>
      <b/>
      <sz val="11"/>
      <color rgb="FFFF9900"/>
      <name val="Calibri"/>
      <charset val="1"/>
    </font>
    <font>
      <b/>
      <sz val="11"/>
      <color indexed="9"/>
      <name val="Calibri"/>
      <charset val="134"/>
    </font>
    <font>
      <b/>
      <sz val="11"/>
      <color rgb="FFFFFFFF"/>
      <name val="Calibri"/>
      <charset val="1"/>
    </font>
    <font>
      <b/>
      <sz val="18"/>
      <color indexed="56"/>
      <name val="Cambria"/>
      <charset val="134"/>
    </font>
    <font>
      <b/>
      <sz val="11"/>
      <color rgb="FF333333"/>
      <name val="Calibri"/>
      <charset val="1"/>
    </font>
    <font>
      <b/>
      <sz val="13"/>
      <color indexed="62"/>
      <name val="Calibri"/>
      <charset val="134"/>
    </font>
    <font>
      <b/>
      <sz val="13"/>
      <color rgb="FF333399"/>
      <name val="Calibri"/>
      <charset val="1"/>
    </font>
    <font>
      <i/>
      <sz val="11"/>
      <color indexed="23"/>
      <name val="Calibri"/>
      <charset val="134"/>
    </font>
    <font>
      <sz val="11"/>
      <color indexed="17"/>
      <name val="Calibri"/>
      <charset val="134"/>
    </font>
    <font>
      <sz val="11"/>
      <color rgb="FF008000"/>
      <name val="Calibri"/>
      <charset val="1"/>
    </font>
    <font>
      <b/>
      <sz val="15"/>
      <color indexed="62"/>
      <name val="Calibri"/>
      <charset val="134"/>
    </font>
    <font>
      <b/>
      <sz val="11"/>
      <color rgb="FF333399"/>
      <name val="Calibri"/>
      <charset val="1"/>
    </font>
    <font>
      <sz val="11"/>
      <color indexed="62"/>
      <name val="Calibri"/>
      <charset val="134"/>
    </font>
    <font>
      <sz val="11"/>
      <color indexed="52"/>
      <name val="Calibri"/>
      <charset val="134"/>
    </font>
    <font>
      <sz val="11"/>
      <color indexed="10"/>
      <name val="Calibri"/>
      <charset val="134"/>
    </font>
    <font>
      <sz val="11"/>
      <color rgb="FFFF0000"/>
      <name val="Calibri"/>
      <charset val="1"/>
    </font>
    <font>
      <b/>
      <sz val="18"/>
      <color rgb="FF003366"/>
      <name val="Cambria"/>
      <charset val="1"/>
    </font>
    <font>
      <sz val="11"/>
      <color rgb="FF993300"/>
      <name val="Calibri"/>
      <charset val="1"/>
    </font>
    <font>
      <sz val="11"/>
      <name val="Arial"/>
      <charset val="1"/>
    </font>
    <font>
      <sz val="12"/>
      <name val="Courier New"/>
      <charset val="1"/>
    </font>
    <font>
      <sz val="11"/>
      <color rgb="FF000000"/>
      <name val="Calibri"/>
      <charset val="134"/>
    </font>
    <font>
      <b/>
      <sz val="11"/>
      <color indexed="63"/>
      <name val="Calibri"/>
      <charset val="134"/>
    </font>
    <font>
      <b/>
      <sz val="18"/>
      <color indexed="62"/>
      <name val="Cambria"/>
      <charset val="134"/>
    </font>
    <font>
      <b/>
      <sz val="15"/>
      <color rgb="FF003366"/>
      <name val="Calibri"/>
      <charset val="1"/>
    </font>
    <font>
      <sz val="10"/>
      <color indexed="10"/>
      <name val="Verdana"/>
      <charset val="134"/>
    </font>
    <font>
      <sz val="11"/>
      <color theme="1"/>
      <name val="Calibri"/>
      <charset val="134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3" tint="0.79995117038483843"/>
        <bgColor rgb="FF8EB4E3"/>
      </patternFill>
    </fill>
    <fill>
      <patternFill patternType="solid">
        <fgColor theme="0"/>
        <bgColor rgb="FF8EB4E3"/>
      </patternFill>
    </fill>
    <fill>
      <patternFill patternType="solid">
        <fgColor theme="0"/>
        <bgColor rgb="FFFFFFCC"/>
      </patternFill>
    </fill>
    <fill>
      <patternFill patternType="solid">
        <fgColor theme="3" tint="0.79995117038483843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3" tint="0.79995117038483843"/>
        <bgColor rgb="FFFF9900"/>
      </patternFill>
    </fill>
    <fill>
      <patternFill patternType="solid">
        <fgColor theme="0"/>
        <bgColor rgb="FFFF9900"/>
      </patternFill>
    </fill>
    <fill>
      <patternFill patternType="solid">
        <fgColor rgb="FFFFFFFF"/>
        <bgColor rgb="FFFFFFCC"/>
      </patternFill>
    </fill>
    <fill>
      <patternFill patternType="solid">
        <fgColor indexed="26"/>
        <bgColor indexed="64"/>
      </patternFill>
    </fill>
    <fill>
      <patternFill patternType="solid">
        <fgColor rgb="FFC0C0C0"/>
        <bgColor rgb="FFCCCCCC"/>
      </patternFill>
    </fill>
    <fill>
      <patternFill patternType="solid">
        <fgColor rgb="FFFFFF99"/>
        <bgColor rgb="FFFFFFCC"/>
      </patternFill>
    </fill>
    <fill>
      <patternFill patternType="solid">
        <fgColor rgb="FFFFCC99"/>
        <bgColor rgb="FFD9D9D9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33CCCC"/>
        <bgColor rgb="FF00CCFF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808000"/>
        <bgColor rgb="FF808080"/>
      </patternFill>
    </fill>
    <fill>
      <patternFill patternType="solid">
        <fgColor rgb="FFFFFFCC"/>
        <bgColor rgb="FFFFFFFF"/>
      </patternFill>
    </fill>
    <fill>
      <patternFill patternType="solid">
        <fgColor rgb="FFCCFFFF"/>
        <bgColor rgb="FFCCFFCC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rgb="FFFF99CC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rgb="FF8EB4E3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99CC"/>
        <bgColor rgb="FFFF8080"/>
      </patternFill>
    </fill>
    <fill>
      <patternFill patternType="solid">
        <fgColor rgb="FF666699"/>
        <bgColor rgb="FF808080"/>
      </patternFill>
    </fill>
    <fill>
      <patternFill patternType="solid">
        <fgColor rgb="FFFF6600"/>
        <bgColor rgb="FFFF8000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rgb="FF808080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rgb="FFCCFFFF"/>
      </patternFill>
    </fill>
  </fills>
  <borders count="122">
    <border>
      <left/>
      <right/>
      <top/>
      <bottom/>
      <diagonal/>
    </border>
    <border>
      <left style="double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double">
        <color rgb="FF000000"/>
      </left>
      <right style="hair">
        <color auto="1"/>
      </right>
      <top style="thin">
        <color rgb="FF000000"/>
      </top>
      <bottom/>
      <diagonal/>
    </border>
    <border>
      <left style="hair">
        <color auto="1"/>
      </left>
      <right style="hair">
        <color auto="1"/>
      </right>
      <top style="thin">
        <color rgb="FF000000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rgb="FF000000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rgb="FF000000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double">
        <color rgb="FF000000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double">
        <color rgb="FF000000"/>
      </left>
      <right/>
      <top style="thin">
        <color auto="1"/>
      </top>
      <bottom style="hair">
        <color rgb="FF000000"/>
      </bottom>
      <diagonal/>
    </border>
    <border>
      <left/>
      <right style="hair">
        <color rgb="FF000000"/>
      </right>
      <top style="thin">
        <color auto="1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auto="1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auto="1"/>
      </top>
      <bottom/>
      <diagonal/>
    </border>
    <border diagonalUp="1">
      <left style="hair">
        <color rgb="FF000000"/>
      </left>
      <right style="hair">
        <color rgb="FF000000"/>
      </right>
      <top style="thin">
        <color auto="1"/>
      </top>
      <bottom style="hair">
        <color rgb="FF000000"/>
      </bottom>
      <diagonal style="hair">
        <color rgb="FF000000"/>
      </diagonal>
    </border>
    <border>
      <left style="double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double">
        <color rgb="FF000000"/>
      </left>
      <right/>
      <top style="hair">
        <color rgb="FF000000"/>
      </top>
      <bottom style="double">
        <color rgb="FF000000"/>
      </bottom>
      <diagonal/>
    </border>
    <border>
      <left/>
      <right/>
      <top style="hair">
        <color rgb="FF000000"/>
      </top>
      <bottom style="double">
        <color rgb="FF000000"/>
      </bottom>
      <diagonal/>
    </border>
    <border>
      <left/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/>
      <top style="double">
        <color rgb="FF000000"/>
      </top>
      <bottom style="hair">
        <color rgb="FF000000"/>
      </bottom>
      <diagonal/>
    </border>
    <border>
      <left/>
      <right/>
      <top style="double">
        <color rgb="FF000000"/>
      </top>
      <bottom style="hair">
        <color rgb="FF000000"/>
      </bottom>
      <diagonal/>
    </border>
    <border>
      <left/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 diagonalUp="1">
      <left style="hair">
        <color rgb="FF000000"/>
      </left>
      <right/>
      <top style="thin">
        <color auto="1"/>
      </top>
      <bottom style="hair">
        <color rgb="FF000000"/>
      </bottom>
      <diagonal style="hair">
        <color rgb="FF000000"/>
      </diagonal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hair">
        <color rgb="FF000000"/>
      </right>
      <top style="double">
        <color rgb="FF000000"/>
      </top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double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 style="hair">
        <color auto="1"/>
      </left>
      <right/>
      <top style="double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double">
        <color auto="1"/>
      </top>
      <bottom/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/>
      <right/>
      <top/>
      <bottom style="thick">
        <color rgb="FF33CCCC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ck">
        <color indexed="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33CCCC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rgb="FF333399"/>
      </bottom>
      <diagonal/>
    </border>
  </borders>
  <cellStyleXfs count="160">
    <xf numFmtId="0" fontId="0" fillId="0" borderId="0"/>
    <xf numFmtId="0" fontId="37" fillId="16" borderId="0" applyNumberFormat="0" applyBorder="0" applyAlignment="0" applyProtection="0"/>
    <xf numFmtId="43" fontId="77" fillId="0" borderId="0" applyFont="0" applyFill="0" applyBorder="0" applyAlignment="0" applyProtection="0"/>
    <xf numFmtId="0" fontId="37" fillId="12" borderId="0" applyNumberFormat="0" applyBorder="0" applyAlignment="0" applyProtection="0"/>
    <xf numFmtId="0" fontId="41" fillId="0" borderId="105" applyProtection="0"/>
    <xf numFmtId="9" fontId="37" fillId="0" borderId="0" applyFont="0" applyFill="0" applyBorder="0" applyAlignment="0" applyProtection="0"/>
    <xf numFmtId="0" fontId="35" fillId="15" borderId="0" applyBorder="0" applyProtection="0"/>
    <xf numFmtId="0" fontId="23" fillId="0" borderId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Border="0" applyProtection="0"/>
    <xf numFmtId="0" fontId="39" fillId="0" borderId="0"/>
    <xf numFmtId="0" fontId="38" fillId="23" borderId="0" applyBorder="0" applyProtection="0"/>
    <xf numFmtId="44" fontId="37" fillId="0" borderId="0" applyFont="0" applyFill="0" applyBorder="0" applyAlignment="0" applyProtection="0"/>
    <xf numFmtId="0" fontId="40" fillId="0" borderId="104" applyProtection="0"/>
    <xf numFmtId="0" fontId="35" fillId="15" borderId="0" applyBorder="0" applyProtection="0"/>
    <xf numFmtId="0" fontId="35" fillId="11" borderId="0" applyBorder="0" applyProtection="0"/>
    <xf numFmtId="43" fontId="37" fillId="0" borderId="0" applyFont="0" applyFill="0" applyBorder="0" applyAlignment="0" applyProtection="0"/>
    <xf numFmtId="0" fontId="37" fillId="17" borderId="0" applyNumberFormat="0" applyBorder="0" applyAlignment="0" applyProtection="0"/>
    <xf numFmtId="0" fontId="39" fillId="0" borderId="0"/>
    <xf numFmtId="0" fontId="35" fillId="13" borderId="0" applyBorder="0" applyProtection="0"/>
    <xf numFmtId="0" fontId="37" fillId="18" borderId="0" applyNumberFormat="0" applyBorder="0" applyAlignment="0" applyProtection="0"/>
    <xf numFmtId="0" fontId="35" fillId="15" borderId="0" applyBorder="0" applyProtection="0"/>
    <xf numFmtId="0" fontId="47" fillId="0" borderId="108" applyNumberFormat="0" applyFill="0" applyAlignment="0" applyProtection="0"/>
    <xf numFmtId="0" fontId="35" fillId="24" borderId="0" applyBorder="0" applyProtection="0"/>
    <xf numFmtId="0" fontId="35" fillId="11" borderId="0" applyBorder="0" applyProtection="0"/>
    <xf numFmtId="0" fontId="35" fillId="25" borderId="0" applyBorder="0" applyProtection="0"/>
    <xf numFmtId="0" fontId="37" fillId="17" borderId="0" applyNumberFormat="0" applyBorder="0" applyAlignment="0" applyProtection="0"/>
    <xf numFmtId="0" fontId="37" fillId="26" borderId="0" applyNumberFormat="0" applyBorder="0" applyAlignment="0" applyProtection="0"/>
    <xf numFmtId="0" fontId="35" fillId="27" borderId="0" applyBorder="0" applyProtection="0"/>
    <xf numFmtId="0" fontId="37" fillId="21" borderId="0" applyNumberFormat="0" applyBorder="0" applyAlignment="0" applyProtection="0"/>
    <xf numFmtId="0" fontId="35" fillId="14" borderId="0" applyBorder="0" applyProtection="0"/>
    <xf numFmtId="0" fontId="37" fillId="16" borderId="0" applyNumberFormat="0" applyBorder="0" applyAlignment="0" applyProtection="0"/>
    <xf numFmtId="0" fontId="35" fillId="13" borderId="0" applyBorder="0" applyProtection="0"/>
    <xf numFmtId="0" fontId="37" fillId="28" borderId="0" applyNumberFormat="0" applyBorder="0" applyAlignment="0" applyProtection="0"/>
    <xf numFmtId="0" fontId="35" fillId="29" borderId="0" applyBorder="0" applyProtection="0"/>
    <xf numFmtId="0" fontId="37" fillId="17" borderId="0" applyNumberFormat="0" applyBorder="0" applyAlignment="0" applyProtection="0"/>
    <xf numFmtId="0" fontId="46" fillId="22" borderId="0" applyNumberFormat="0" applyBorder="0" applyAlignment="0" applyProtection="0"/>
    <xf numFmtId="0" fontId="38" fillId="20" borderId="0" applyBorder="0" applyProtection="0"/>
    <xf numFmtId="0" fontId="48" fillId="0" borderId="0" applyBorder="0" applyProtection="0"/>
    <xf numFmtId="0" fontId="46" fillId="26" borderId="0" applyNumberFormat="0" applyBorder="0" applyAlignment="0" applyProtection="0"/>
    <xf numFmtId="0" fontId="38" fillId="27" borderId="0" applyBorder="0" applyProtection="0"/>
    <xf numFmtId="0" fontId="46" fillId="21" borderId="0" applyNumberFormat="0" applyBorder="0" applyAlignment="0" applyProtection="0"/>
    <xf numFmtId="0" fontId="49" fillId="30" borderId="0" applyNumberFormat="0" applyBorder="0" applyAlignment="0" applyProtection="0"/>
    <xf numFmtId="0" fontId="38" fillId="14" borderId="0" applyBorder="0" applyProtection="0"/>
    <xf numFmtId="0" fontId="46" fillId="16" borderId="0" applyNumberFormat="0" applyBorder="0" applyAlignment="0" applyProtection="0"/>
    <xf numFmtId="0" fontId="38" fillId="13" borderId="0" applyBorder="0" applyProtection="0"/>
    <xf numFmtId="0" fontId="46" fillId="22" borderId="0" applyNumberFormat="0" applyBorder="0" applyAlignment="0" applyProtection="0"/>
    <xf numFmtId="0" fontId="38" fillId="20" borderId="0" applyBorder="0" applyProtection="0"/>
    <xf numFmtId="0" fontId="46" fillId="17" borderId="0" applyNumberFormat="0" applyBorder="0" applyAlignment="0" applyProtection="0"/>
    <xf numFmtId="0" fontId="38" fillId="15" borderId="0" applyBorder="0" applyProtection="0"/>
    <xf numFmtId="0" fontId="46" fillId="22" borderId="0" applyNumberFormat="0" applyBorder="0" applyAlignment="0" applyProtection="0"/>
    <xf numFmtId="0" fontId="38" fillId="20" borderId="0" applyBorder="0" applyProtection="0"/>
    <xf numFmtId="0" fontId="46" fillId="31" borderId="0" applyNumberFormat="0" applyBorder="0" applyAlignment="0" applyProtection="0"/>
    <xf numFmtId="0" fontId="38" fillId="23" borderId="0" applyBorder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38" fillId="35" borderId="0" applyBorder="0" applyProtection="0"/>
    <xf numFmtId="0" fontId="46" fillId="22" borderId="0" applyNumberFormat="0" applyBorder="0" applyAlignment="0" applyProtection="0"/>
    <xf numFmtId="0" fontId="38" fillId="36" borderId="0" applyBorder="0" applyProtection="0"/>
    <xf numFmtId="0" fontId="50" fillId="34" borderId="0" applyBorder="0" applyProtection="0"/>
    <xf numFmtId="0" fontId="51" fillId="18" borderId="109" applyNumberFormat="0" applyAlignment="0" applyProtection="0"/>
    <xf numFmtId="0" fontId="52" fillId="11" borderId="107" applyProtection="0"/>
    <xf numFmtId="165" fontId="35" fillId="0" borderId="0"/>
    <xf numFmtId="0" fontId="53" fillId="37" borderId="110" applyNumberFormat="0" applyAlignment="0" applyProtection="0"/>
    <xf numFmtId="0" fontId="54" fillId="38" borderId="111" applyProtection="0"/>
    <xf numFmtId="0" fontId="55" fillId="0" borderId="0" applyNumberFormat="0" applyFill="0" applyBorder="0" applyAlignment="0" applyProtection="0"/>
    <xf numFmtId="167" fontId="23" fillId="0" borderId="0" applyFill="0" applyBorder="0" applyAlignment="0" applyProtection="0"/>
    <xf numFmtId="0" fontId="56" fillId="11" borderId="112" applyProtection="0"/>
    <xf numFmtId="0" fontId="39" fillId="0" borderId="0"/>
    <xf numFmtId="0" fontId="59" fillId="0" borderId="0" applyNumberFormat="0" applyFill="0" applyBorder="0" applyAlignment="0" applyProtection="0"/>
    <xf numFmtId="0" fontId="36" fillId="0" borderId="0" applyBorder="0" applyProtection="0"/>
    <xf numFmtId="9" fontId="37" fillId="0" borderId="0"/>
    <xf numFmtId="0" fontId="60" fillId="39" borderId="0" applyNumberFormat="0" applyBorder="0" applyAlignment="0" applyProtection="0"/>
    <xf numFmtId="9" fontId="35" fillId="0" borderId="0"/>
    <xf numFmtId="0" fontId="61" fillId="40" borderId="0" applyBorder="0" applyProtection="0"/>
    <xf numFmtId="0" fontId="62" fillId="0" borderId="115" applyNumberFormat="0" applyFill="0" applyAlignment="0" applyProtection="0"/>
    <xf numFmtId="0" fontId="57" fillId="0" borderId="113" applyNumberFormat="0" applyFill="0" applyAlignment="0" applyProtection="0"/>
    <xf numFmtId="0" fontId="58" fillId="0" borderId="114" applyProtection="0"/>
    <xf numFmtId="0" fontId="63" fillId="0" borderId="116" applyProtection="0"/>
    <xf numFmtId="0" fontId="47" fillId="0" borderId="0" applyNumberFormat="0" applyFill="0" applyBorder="0" applyAlignment="0" applyProtection="0"/>
    <xf numFmtId="0" fontId="63" fillId="0" borderId="0" applyBorder="0" applyProtection="0"/>
    <xf numFmtId="165" fontId="35" fillId="0" borderId="0" applyBorder="0" applyProtection="0"/>
    <xf numFmtId="0" fontId="64" fillId="17" borderId="109" applyNumberFormat="0" applyAlignment="0" applyProtection="0"/>
    <xf numFmtId="0" fontId="44" fillId="15" borderId="107" applyProtection="0"/>
    <xf numFmtId="0" fontId="65" fillId="0" borderId="117" applyNumberFormat="0" applyFill="0" applyAlignment="0" applyProtection="0"/>
    <xf numFmtId="44" fontId="37" fillId="0" borderId="0" applyFont="0" applyFill="0" applyBorder="0" applyAlignment="0" applyProtection="0"/>
    <xf numFmtId="164" fontId="35" fillId="0" borderId="0" applyBorder="0" applyProtection="0"/>
    <xf numFmtId="164" fontId="35" fillId="0" borderId="0" applyBorder="0" applyProtection="0"/>
    <xf numFmtId="44" fontId="37" fillId="0" borderId="0" applyFont="0" applyFill="0" applyBorder="0" applyAlignment="0" applyProtection="0"/>
    <xf numFmtId="164" fontId="35" fillId="0" borderId="0" applyBorder="0" applyProtection="0"/>
    <xf numFmtId="44" fontId="37" fillId="0" borderId="0" applyFont="0" applyFill="0" applyBorder="0" applyAlignment="0" applyProtection="0"/>
    <xf numFmtId="164" fontId="35" fillId="0" borderId="0" applyBorder="0" applyProtection="0"/>
    <xf numFmtId="44" fontId="37" fillId="0" borderId="0" applyFont="0" applyFill="0" applyBorder="0" applyAlignment="0" applyProtection="0"/>
    <xf numFmtId="164" fontId="35" fillId="0" borderId="0" applyBorder="0" applyProtection="0"/>
    <xf numFmtId="44" fontId="37" fillId="0" borderId="0" applyFont="0" applyFill="0" applyBorder="0" applyAlignment="0" applyProtection="0"/>
    <xf numFmtId="164" fontId="35" fillId="0" borderId="0" applyBorder="0" applyProtection="0"/>
    <xf numFmtId="0" fontId="66" fillId="0" borderId="0" applyNumberFormat="0" applyFill="0" applyBorder="0" applyAlignment="0" applyProtection="0"/>
    <xf numFmtId="44" fontId="37" fillId="0" borderId="0" applyFont="0" applyFill="0" applyBorder="0" applyAlignment="0" applyProtection="0"/>
    <xf numFmtId="0" fontId="67" fillId="0" borderId="0" applyBorder="0" applyProtection="0"/>
    <xf numFmtId="164" fontId="35" fillId="0" borderId="0" applyBorder="0" applyProtection="0"/>
    <xf numFmtId="44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4" fontId="35" fillId="0" borderId="0" applyBorder="0" applyProtection="0"/>
    <xf numFmtId="44" fontId="37" fillId="0" borderId="0" applyFont="0" applyFill="0" applyBorder="0" applyAlignment="0" applyProtection="0"/>
    <xf numFmtId="164" fontId="35" fillId="0" borderId="0" applyBorder="0" applyProtection="0"/>
    <xf numFmtId="44" fontId="37" fillId="0" borderId="0" applyFont="0" applyFill="0" applyBorder="0" applyAlignment="0" applyProtection="0"/>
    <xf numFmtId="164" fontId="35" fillId="0" borderId="0" applyBorder="0" applyProtection="0"/>
    <xf numFmtId="44" fontId="37" fillId="0" borderId="0" applyFont="0" applyFill="0" applyBorder="0" applyAlignment="0" applyProtection="0"/>
    <xf numFmtId="164" fontId="35" fillId="0" borderId="0" applyBorder="0" applyProtection="0"/>
    <xf numFmtId="44" fontId="37" fillId="0" borderId="0" applyFont="0" applyFill="0" applyBorder="0" applyAlignment="0" applyProtection="0"/>
    <xf numFmtId="164" fontId="35" fillId="0" borderId="0" applyBorder="0" applyProtection="0"/>
    <xf numFmtId="44" fontId="37" fillId="0" borderId="0" applyFont="0" applyFill="0" applyBorder="0" applyAlignment="0" applyProtection="0"/>
    <xf numFmtId="164" fontId="35" fillId="0" borderId="0" applyBorder="0" applyProtection="0"/>
    <xf numFmtId="168" fontId="23" fillId="0" borderId="0" applyFill="0" applyBorder="0" applyAlignment="0" applyProtection="0"/>
    <xf numFmtId="0" fontId="45" fillId="21" borderId="0" applyNumberFormat="0" applyBorder="0" applyAlignment="0" applyProtection="0"/>
    <xf numFmtId="0" fontId="42" fillId="0" borderId="106" applyNumberFormat="0" applyFill="0" applyAlignment="0" applyProtection="0"/>
    <xf numFmtId="0" fontId="69" fillId="14" borderId="0" applyBorder="0" applyProtection="0"/>
    <xf numFmtId="0" fontId="23" fillId="0" borderId="0"/>
    <xf numFmtId="0" fontId="39" fillId="0" borderId="0"/>
    <xf numFmtId="0" fontId="70" fillId="0" borderId="0"/>
    <xf numFmtId="0" fontId="23" fillId="0" borderId="0"/>
    <xf numFmtId="0" fontId="39" fillId="0" borderId="0"/>
    <xf numFmtId="0" fontId="23" fillId="0" borderId="0"/>
    <xf numFmtId="0" fontId="39" fillId="0" borderId="0"/>
    <xf numFmtId="0" fontId="68" fillId="0" borderId="0" applyBorder="0" applyProtection="0"/>
    <xf numFmtId="166" fontId="43" fillId="0" borderId="0"/>
    <xf numFmtId="166" fontId="71" fillId="0" borderId="0"/>
    <xf numFmtId="0" fontId="23" fillId="0" borderId="0"/>
    <xf numFmtId="0" fontId="23" fillId="0" borderId="0"/>
    <xf numFmtId="0" fontId="39" fillId="0" borderId="0"/>
    <xf numFmtId="0" fontId="35" fillId="0" borderId="0"/>
    <xf numFmtId="0" fontId="72" fillId="0" borderId="0"/>
    <xf numFmtId="0" fontId="23" fillId="12" borderId="118" applyNumberFormat="0" applyFont="0" applyAlignment="0" applyProtection="0"/>
    <xf numFmtId="0" fontId="35" fillId="24" borderId="119" applyProtection="0"/>
    <xf numFmtId="0" fontId="73" fillId="18" borderId="120" applyNumberFormat="0" applyAlignment="0" applyProtection="0"/>
    <xf numFmtId="9" fontId="23" fillId="0" borderId="0" applyFill="0" applyBorder="0" applyAlignment="0" applyProtection="0"/>
    <xf numFmtId="9" fontId="39" fillId="0" borderId="0" applyBorder="0" applyProtection="0"/>
    <xf numFmtId="9" fontId="37" fillId="0" borderId="0" applyFont="0" applyFill="0" applyBorder="0" applyAlignment="0" applyProtection="0"/>
    <xf numFmtId="0" fontId="55" fillId="0" borderId="0" applyNumberFormat="0" applyFill="0" applyBorder="0" applyAlignment="0" applyProtection="0"/>
    <xf numFmtId="9" fontId="35" fillId="0" borderId="0" applyBorder="0" applyProtection="0"/>
    <xf numFmtId="9" fontId="35" fillId="0" borderId="0" applyBorder="0" applyProtection="0"/>
    <xf numFmtId="165" fontId="35" fillId="0" borderId="0" applyBorder="0" applyProtection="0"/>
    <xf numFmtId="43" fontId="37" fillId="0" borderId="0" applyFont="0" applyFill="0" applyBorder="0" applyAlignment="0" applyProtection="0"/>
    <xf numFmtId="165" fontId="35" fillId="0" borderId="0" applyBorder="0" applyProtection="0"/>
    <xf numFmtId="168" fontId="23" fillId="0" borderId="0" applyFill="0" applyBorder="0" applyAlignment="0" applyProtection="0"/>
    <xf numFmtId="0" fontId="42" fillId="0" borderId="106" applyNumberFormat="0" applyFill="0" applyAlignment="0" applyProtection="0"/>
    <xf numFmtId="169" fontId="39" fillId="0" borderId="0" applyBorder="0" applyProtection="0"/>
    <xf numFmtId="169" fontId="39" fillId="0" borderId="0" applyBorder="0" applyProtection="0"/>
    <xf numFmtId="165" fontId="37" fillId="0" borderId="0"/>
    <xf numFmtId="168" fontId="23" fillId="0" borderId="0" applyFont="0" applyFill="0" applyBorder="0" applyAlignment="0" applyProtection="0"/>
    <xf numFmtId="169" fontId="35" fillId="0" borderId="0" applyBorder="0" applyProtection="0"/>
    <xf numFmtId="0" fontId="74" fillId="0" borderId="0" applyNumberFormat="0" applyFill="0" applyBorder="0" applyAlignment="0" applyProtection="0"/>
    <xf numFmtId="0" fontId="75" fillId="0" borderId="121" applyProtection="0"/>
    <xf numFmtId="0" fontId="75" fillId="0" borderId="121" applyProtection="0"/>
    <xf numFmtId="0" fontId="55" fillId="0" borderId="0" applyNumberFormat="0" applyFill="0" applyBorder="0" applyAlignment="0" applyProtection="0"/>
    <xf numFmtId="0" fontId="68" fillId="0" borderId="0" applyBorder="0" applyProtection="0"/>
    <xf numFmtId="169" fontId="23" fillId="0" borderId="0"/>
    <xf numFmtId="169" fontId="39" fillId="0" borderId="0"/>
  </cellStyleXfs>
  <cellXfs count="332">
    <xf numFmtId="0" fontId="0" fillId="0" borderId="0" xfId="0"/>
    <xf numFmtId="0" fontId="3" fillId="0" borderId="0" xfId="0" applyFont="1" applyAlignment="1">
      <alignment horizontal="center" vertical="center" wrapText="1"/>
    </xf>
    <xf numFmtId="0" fontId="5" fillId="3" borderId="4" xfId="0" applyFont="1" applyFill="1" applyBorder="1" applyAlignment="1">
      <alignment horizontal="center"/>
    </xf>
    <xf numFmtId="10" fontId="8" fillId="4" borderId="7" xfId="0" applyNumberFormat="1" applyFont="1" applyFill="1" applyBorder="1" applyAlignment="1">
      <alignment horizontal="center" vertical="center"/>
    </xf>
    <xf numFmtId="10" fontId="8" fillId="5" borderId="7" xfId="0" applyNumberFormat="1" applyFont="1" applyFill="1" applyBorder="1" applyAlignment="1">
      <alignment horizontal="center"/>
    </xf>
    <xf numFmtId="4" fontId="9" fillId="0" borderId="9" xfId="0" applyNumberFormat="1" applyFont="1" applyBorder="1" applyAlignment="1">
      <alignment horizontal="center"/>
    </xf>
    <xf numFmtId="4" fontId="9" fillId="2" borderId="9" xfId="0" applyNumberFormat="1" applyFont="1" applyFill="1" applyBorder="1" applyAlignment="1">
      <alignment horizontal="center"/>
    </xf>
    <xf numFmtId="10" fontId="8" fillId="5" borderId="9" xfId="0" applyNumberFormat="1" applyFont="1" applyFill="1" applyBorder="1" applyAlignment="1">
      <alignment horizontal="center" vertical="center"/>
    </xf>
    <xf numFmtId="10" fontId="8" fillId="4" borderId="9" xfId="0" applyNumberFormat="1" applyFont="1" applyFill="1" applyBorder="1" applyAlignment="1">
      <alignment horizontal="center" vertical="center"/>
    </xf>
    <xf numFmtId="4" fontId="9" fillId="0" borderId="9" xfId="0" applyNumberFormat="1" applyFont="1" applyBorder="1" applyAlignment="1">
      <alignment horizontal="center" vertical="center"/>
    </xf>
    <xf numFmtId="4" fontId="9" fillId="2" borderId="9" xfId="0" applyNumberFormat="1" applyFont="1" applyFill="1" applyBorder="1" applyAlignment="1">
      <alignment horizontal="center" vertical="center"/>
    </xf>
    <xf numFmtId="10" fontId="10" fillId="4" borderId="9" xfId="0" applyNumberFormat="1" applyFont="1" applyFill="1" applyBorder="1" applyAlignment="1">
      <alignment horizontal="center" vertical="center"/>
    </xf>
    <xf numFmtId="10" fontId="9" fillId="0" borderId="9" xfId="5" applyNumberFormat="1" applyFont="1" applyBorder="1" applyAlignment="1">
      <alignment horizontal="center" vertical="center"/>
    </xf>
    <xf numFmtId="10" fontId="8" fillId="2" borderId="9" xfId="5" applyNumberFormat="1" applyFont="1" applyFill="1" applyBorder="1" applyAlignment="1">
      <alignment horizontal="center" vertical="center"/>
    </xf>
    <xf numFmtId="10" fontId="8" fillId="7" borderId="9" xfId="5" applyNumberFormat="1" applyFont="1" applyFill="1" applyBorder="1" applyAlignment="1">
      <alignment horizontal="center" vertical="center"/>
    </xf>
    <xf numFmtId="10" fontId="9" fillId="2" borderId="9" xfId="5" applyNumberFormat="1" applyFont="1" applyFill="1" applyBorder="1" applyAlignment="1">
      <alignment horizontal="center" vertical="center"/>
    </xf>
    <xf numFmtId="9" fontId="9" fillId="0" borderId="9" xfId="5" applyFont="1" applyBorder="1" applyAlignment="1">
      <alignment horizontal="center" vertical="center"/>
    </xf>
    <xf numFmtId="2" fontId="6" fillId="2" borderId="12" xfId="0" applyNumberFormat="1" applyFont="1" applyFill="1" applyBorder="1" applyAlignment="1">
      <alignment vertical="center" wrapText="1"/>
    </xf>
    <xf numFmtId="2" fontId="6" fillId="2" borderId="13" xfId="0" applyNumberFormat="1" applyFont="1" applyFill="1" applyBorder="1" applyAlignment="1">
      <alignment vertical="center" wrapText="1"/>
    </xf>
    <xf numFmtId="4" fontId="6" fillId="0" borderId="14" xfId="0" applyNumberFormat="1" applyFont="1" applyBorder="1" applyAlignment="1">
      <alignment horizontal="center" vertical="center"/>
    </xf>
    <xf numFmtId="10" fontId="6" fillId="0" borderId="14" xfId="5" applyNumberFormat="1" applyFont="1" applyBorder="1" applyAlignment="1">
      <alignment horizontal="center" vertical="center"/>
    </xf>
    <xf numFmtId="4" fontId="5" fillId="3" borderId="14" xfId="0" applyNumberFormat="1" applyFont="1" applyFill="1" applyBorder="1" applyAlignment="1">
      <alignment horizontal="center" vertical="center"/>
    </xf>
    <xf numFmtId="4" fontId="6" fillId="3" borderId="17" xfId="0" applyNumberFormat="1" applyFont="1" applyFill="1" applyBorder="1" applyAlignment="1">
      <alignment vertical="center"/>
    </xf>
    <xf numFmtId="10" fontId="6" fillId="3" borderId="18" xfId="5" applyNumberFormat="1" applyFont="1" applyFill="1" applyBorder="1" applyAlignment="1">
      <alignment horizontal="center" vertical="center"/>
    </xf>
    <xf numFmtId="4" fontId="12" fillId="3" borderId="19" xfId="0" applyNumberFormat="1" applyFont="1" applyFill="1" applyBorder="1" applyAlignment="1">
      <alignment horizontal="center"/>
    </xf>
    <xf numFmtId="0" fontId="13" fillId="0" borderId="19" xfId="0" applyFont="1" applyBorder="1"/>
    <xf numFmtId="4" fontId="7" fillId="3" borderId="23" xfId="0" applyNumberFormat="1" applyFont="1" applyFill="1" applyBorder="1" applyAlignment="1">
      <alignment horizontal="center"/>
    </xf>
    <xf numFmtId="10" fontId="11" fillId="0" borderId="24" xfId="5" applyNumberFormat="1" applyFont="1" applyFill="1" applyBorder="1" applyAlignment="1">
      <alignment horizontal="center" vertical="center" wrapText="1"/>
    </xf>
    <xf numFmtId="4" fontId="6" fillId="0" borderId="24" xfId="5" applyNumberFormat="1" applyFont="1" applyFill="1" applyBorder="1" applyAlignment="1">
      <alignment horizontal="center" vertical="center" wrapText="1"/>
    </xf>
    <xf numFmtId="10" fontId="5" fillId="0" borderId="28" xfId="0" applyNumberFormat="1" applyFont="1" applyBorder="1" applyAlignment="1">
      <alignment horizontal="center"/>
    </xf>
    <xf numFmtId="10" fontId="12" fillId="3" borderId="28" xfId="0" applyNumberFormat="1" applyFont="1" applyFill="1" applyBorder="1" applyAlignment="1">
      <alignment horizontal="center"/>
    </xf>
    <xf numFmtId="0" fontId="16" fillId="0" borderId="23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8" fillId="0" borderId="0" xfId="0" applyFont="1"/>
    <xf numFmtId="2" fontId="11" fillId="0" borderId="0" xfId="0" applyNumberFormat="1" applyFont="1" applyAlignment="1">
      <alignment horizontal="center"/>
    </xf>
    <xf numFmtId="4" fontId="18" fillId="0" borderId="0" xfId="0" applyNumberFormat="1" applyFont="1"/>
    <xf numFmtId="0" fontId="18" fillId="0" borderId="0" xfId="0" applyFont="1" applyAlignment="1">
      <alignment horizontal="left" vertical="center" wrapText="1"/>
    </xf>
    <xf numFmtId="0" fontId="13" fillId="0" borderId="0" xfId="0" applyFont="1"/>
    <xf numFmtId="0" fontId="20" fillId="0" borderId="0" xfId="0" applyFont="1" applyAlignment="1">
      <alignment vertical="distributed" wrapText="1"/>
    </xf>
    <xf numFmtId="0" fontId="1" fillId="0" borderId="0" xfId="0" applyFont="1"/>
    <xf numFmtId="0" fontId="2" fillId="0" borderId="0" xfId="0" applyFont="1"/>
    <xf numFmtId="0" fontId="21" fillId="0" borderId="0" xfId="0" applyFont="1"/>
    <xf numFmtId="44" fontId="11" fillId="0" borderId="0" xfId="87" applyFont="1"/>
    <xf numFmtId="44" fontId="6" fillId="0" borderId="0" xfId="87" applyFont="1"/>
    <xf numFmtId="0" fontId="6" fillId="0" borderId="0" xfId="0" applyFont="1"/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13" fillId="0" borderId="39" xfId="0" applyFont="1" applyBorder="1"/>
    <xf numFmtId="0" fontId="5" fillId="3" borderId="40" xfId="0" applyFont="1" applyFill="1" applyBorder="1" applyAlignment="1">
      <alignment horizontal="center"/>
    </xf>
    <xf numFmtId="10" fontId="8" fillId="5" borderId="42" xfId="0" applyNumberFormat="1" applyFont="1" applyFill="1" applyBorder="1" applyAlignment="1">
      <alignment horizontal="center"/>
    </xf>
    <xf numFmtId="10" fontId="8" fillId="0" borderId="43" xfId="0" applyNumberFormat="1" applyFont="1" applyBorder="1" applyAlignment="1">
      <alignment horizontal="center" vertical="center"/>
    </xf>
    <xf numFmtId="4" fontId="9" fillId="2" borderId="44" xfId="0" applyNumberFormat="1" applyFont="1" applyFill="1" applyBorder="1" applyAlignment="1">
      <alignment horizontal="center"/>
    </xf>
    <xf numFmtId="4" fontId="13" fillId="0" borderId="45" xfId="0" applyNumberFormat="1" applyFont="1" applyBorder="1" applyAlignment="1">
      <alignment horizontal="center"/>
    </xf>
    <xf numFmtId="10" fontId="8" fillId="0" borderId="45" xfId="0" applyNumberFormat="1" applyFont="1" applyBorder="1" applyAlignment="1">
      <alignment horizontal="center" vertical="center"/>
    </xf>
    <xf numFmtId="4" fontId="13" fillId="0" borderId="45" xfId="0" applyNumberFormat="1" applyFont="1" applyBorder="1" applyAlignment="1">
      <alignment horizontal="center" vertical="center"/>
    </xf>
    <xf numFmtId="10" fontId="13" fillId="5" borderId="44" xfId="0" applyNumberFormat="1" applyFont="1" applyFill="1" applyBorder="1" applyAlignment="1">
      <alignment horizontal="center" vertical="center"/>
    </xf>
    <xf numFmtId="10" fontId="13" fillId="0" borderId="45" xfId="0" applyNumberFormat="1" applyFont="1" applyBorder="1" applyAlignment="1">
      <alignment horizontal="center" vertical="center"/>
    </xf>
    <xf numFmtId="4" fontId="9" fillId="2" borderId="44" xfId="0" applyNumberFormat="1" applyFont="1" applyFill="1" applyBorder="1" applyAlignment="1">
      <alignment horizontal="center" vertical="center"/>
    </xf>
    <xf numFmtId="10" fontId="9" fillId="2" borderId="44" xfId="5" applyNumberFormat="1" applyFont="1" applyFill="1" applyBorder="1" applyAlignment="1">
      <alignment horizontal="center" vertical="center"/>
    </xf>
    <xf numFmtId="10" fontId="9" fillId="7" borderId="44" xfId="5" applyNumberFormat="1" applyFont="1" applyFill="1" applyBorder="1" applyAlignment="1">
      <alignment horizontal="center" vertical="center"/>
    </xf>
    <xf numFmtId="9" fontId="9" fillId="2" borderId="44" xfId="5" applyFont="1" applyFill="1" applyBorder="1" applyAlignment="1">
      <alignment horizontal="center" vertical="center"/>
    </xf>
    <xf numFmtId="9" fontId="9" fillId="7" borderId="44" xfId="5" applyFont="1" applyFill="1" applyBorder="1" applyAlignment="1">
      <alignment horizontal="center" vertical="center"/>
    </xf>
    <xf numFmtId="4" fontId="5" fillId="3" borderId="46" xfId="0" applyNumberFormat="1" applyFont="1" applyFill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48" xfId="0" applyFont="1" applyBorder="1"/>
    <xf numFmtId="4" fontId="5" fillId="0" borderId="49" xfId="0" applyNumberFormat="1" applyFont="1" applyBorder="1" applyAlignment="1">
      <alignment horizontal="center" vertical="center"/>
    </xf>
    <xf numFmtId="2" fontId="11" fillId="0" borderId="0" xfId="0" applyNumberFormat="1" applyFont="1" applyAlignment="1">
      <alignment horizontal="right"/>
    </xf>
    <xf numFmtId="0" fontId="11" fillId="0" borderId="0" xfId="0" applyFont="1"/>
    <xf numFmtId="0" fontId="19" fillId="0" borderId="0" xfId="0" applyFont="1" applyAlignment="1" applyProtection="1">
      <alignment vertical="center" wrapText="1"/>
      <protection locked="0"/>
    </xf>
    <xf numFmtId="0" fontId="23" fillId="0" borderId="0" xfId="0" applyFont="1" applyAlignment="1">
      <alignment horizontal="center"/>
    </xf>
    <xf numFmtId="49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left" wrapText="1"/>
    </xf>
    <xf numFmtId="2" fontId="23" fillId="0" borderId="0" xfId="0" applyNumberFormat="1" applyFont="1" applyAlignment="1">
      <alignment horizontal="center"/>
    </xf>
    <xf numFmtId="43" fontId="23" fillId="0" borderId="0" xfId="0" applyNumberFormat="1" applyFont="1" applyAlignment="1">
      <alignment horizontal="right"/>
    </xf>
    <xf numFmtId="2" fontId="23" fillId="0" borderId="0" xfId="0" applyNumberFormat="1" applyFont="1" applyAlignment="1">
      <alignment horizontal="right"/>
    </xf>
    <xf numFmtId="44" fontId="23" fillId="0" borderId="0" xfId="87" applyFont="1"/>
    <xf numFmtId="44" fontId="24" fillId="0" borderId="0" xfId="87" applyFont="1"/>
    <xf numFmtId="0" fontId="24" fillId="0" borderId="0" xfId="0" applyFont="1"/>
    <xf numFmtId="0" fontId="23" fillId="0" borderId="0" xfId="0" applyFont="1"/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left" wrapText="1"/>
    </xf>
    <xf numFmtId="43" fontId="11" fillId="0" borderId="0" xfId="0" applyNumberFormat="1" applyFont="1" applyAlignment="1">
      <alignment horizontal="right"/>
    </xf>
    <xf numFmtId="0" fontId="11" fillId="0" borderId="52" xfId="0" applyFont="1" applyBorder="1" applyAlignment="1">
      <alignment horizontal="center"/>
    </xf>
    <xf numFmtId="49" fontId="11" fillId="0" borderId="52" xfId="0" applyNumberFormat="1" applyFont="1" applyBorder="1" applyAlignment="1">
      <alignment horizontal="center"/>
    </xf>
    <xf numFmtId="0" fontId="11" fillId="0" borderId="53" xfId="0" applyFont="1" applyBorder="1" applyAlignment="1">
      <alignment horizontal="left" wrapText="1"/>
    </xf>
    <xf numFmtId="0" fontId="6" fillId="9" borderId="60" xfId="132" applyFont="1" applyFill="1" applyBorder="1" applyAlignment="1">
      <alignment horizontal="center" vertical="center"/>
    </xf>
    <xf numFmtId="49" fontId="6" fillId="9" borderId="61" xfId="132" applyNumberFormat="1" applyFont="1" applyFill="1" applyBorder="1" applyAlignment="1">
      <alignment horizontal="center" vertical="center"/>
    </xf>
    <xf numFmtId="0" fontId="6" fillId="9" borderId="61" xfId="132" applyFont="1" applyFill="1" applyBorder="1" applyAlignment="1">
      <alignment horizontal="center" vertical="center" wrapText="1"/>
    </xf>
    <xf numFmtId="2" fontId="6" fillId="7" borderId="61" xfId="0" applyNumberFormat="1" applyFont="1" applyFill="1" applyBorder="1" applyAlignment="1">
      <alignment horizontal="left" vertical="center" wrapText="1"/>
    </xf>
    <xf numFmtId="2" fontId="11" fillId="7" borderId="61" xfId="0" applyNumberFormat="1" applyFont="1" applyFill="1" applyBorder="1" applyAlignment="1">
      <alignment horizontal="center" vertical="center"/>
    </xf>
    <xf numFmtId="43" fontId="11" fillId="7" borderId="61" xfId="0" applyNumberFormat="1" applyFont="1" applyFill="1" applyBorder="1" applyAlignment="1">
      <alignment horizontal="center" vertical="center" wrapText="1"/>
    </xf>
    <xf numFmtId="0" fontId="6" fillId="7" borderId="61" xfId="0" applyFont="1" applyFill="1" applyBorder="1" applyAlignment="1">
      <alignment horizontal="center" vertical="center" wrapText="1"/>
    </xf>
    <xf numFmtId="0" fontId="11" fillId="10" borderId="62" xfId="132" applyFont="1" applyFill="1" applyBorder="1" applyAlignment="1">
      <alignment horizontal="center" vertical="center"/>
    </xf>
    <xf numFmtId="49" fontId="11" fillId="10" borderId="7" xfId="132" applyNumberFormat="1" applyFont="1" applyFill="1" applyBorder="1" applyAlignment="1">
      <alignment horizontal="center" vertical="center" wrapText="1"/>
    </xf>
    <xf numFmtId="0" fontId="11" fillId="10" borderId="7" xfId="132" applyFont="1" applyFill="1" applyBorder="1" applyAlignment="1">
      <alignment horizontal="center" vertical="center" wrapText="1"/>
    </xf>
    <xf numFmtId="2" fontId="11" fillId="2" borderId="7" xfId="0" applyNumberFormat="1" applyFont="1" applyFill="1" applyBorder="1" applyAlignment="1">
      <alignment horizontal="left" vertical="center" wrapText="1"/>
    </xf>
    <xf numFmtId="2" fontId="11" fillId="2" borderId="7" xfId="0" applyNumberFormat="1" applyFont="1" applyFill="1" applyBorder="1" applyAlignment="1">
      <alignment horizontal="center" vertical="center"/>
    </xf>
    <xf numFmtId="4" fontId="11" fillId="2" borderId="7" xfId="0" applyNumberFormat="1" applyFont="1" applyFill="1" applyBorder="1" applyAlignment="1">
      <alignment horizontal="right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6" fillId="9" borderId="62" xfId="132" applyFont="1" applyFill="1" applyBorder="1" applyAlignment="1">
      <alignment horizontal="center" vertical="center"/>
    </xf>
    <xf numFmtId="49" fontId="6" fillId="9" borderId="7" xfId="132" applyNumberFormat="1" applyFont="1" applyFill="1" applyBorder="1" applyAlignment="1">
      <alignment horizontal="center" vertical="center"/>
    </xf>
    <xf numFmtId="0" fontId="6" fillId="9" borderId="7" xfId="132" applyFont="1" applyFill="1" applyBorder="1" applyAlignment="1">
      <alignment horizontal="center" vertical="center" wrapText="1"/>
    </xf>
    <xf numFmtId="2" fontId="6" fillId="7" borderId="7" xfId="0" applyNumberFormat="1" applyFont="1" applyFill="1" applyBorder="1" applyAlignment="1">
      <alignment horizontal="left" vertical="center" wrapText="1"/>
    </xf>
    <xf numFmtId="2" fontId="11" fillId="7" borderId="7" xfId="0" applyNumberFormat="1" applyFont="1" applyFill="1" applyBorder="1" applyAlignment="1">
      <alignment horizontal="center" vertical="center"/>
    </xf>
    <xf numFmtId="4" fontId="11" fillId="7" borderId="7" xfId="0" applyNumberFormat="1" applyFont="1" applyFill="1" applyBorder="1" applyAlignment="1">
      <alignment horizontal="right" vertical="center" wrapText="1"/>
    </xf>
    <xf numFmtId="0" fontId="11" fillId="7" borderId="7" xfId="0" applyFont="1" applyFill="1" applyBorder="1" applyAlignment="1">
      <alignment horizontal="center" vertical="center" wrapText="1"/>
    </xf>
    <xf numFmtId="49" fontId="11" fillId="10" borderId="7" xfId="132" applyNumberFormat="1" applyFont="1" applyFill="1" applyBorder="1" applyAlignment="1">
      <alignment horizontal="center" vertical="center"/>
    </xf>
    <xf numFmtId="0" fontId="11" fillId="6" borderId="63" xfId="128" applyNumberFormat="1" applyFont="1" applyFill="1" applyBorder="1" applyAlignment="1">
      <alignment horizontal="center" vertical="center"/>
    </xf>
    <xf numFmtId="49" fontId="11" fillId="6" borderId="9" xfId="128" applyNumberFormat="1" applyFont="1" applyFill="1" applyBorder="1" applyAlignment="1">
      <alignment horizontal="center" vertical="center" wrapText="1"/>
    </xf>
    <xf numFmtId="0" fontId="11" fillId="6" borderId="9" xfId="128" applyNumberFormat="1" applyFont="1" applyFill="1" applyBorder="1" applyAlignment="1">
      <alignment horizontal="center" vertical="center"/>
    </xf>
    <xf numFmtId="4" fontId="11" fillId="2" borderId="9" xfId="127" applyNumberFormat="1" applyFont="1" applyFill="1" applyBorder="1" applyAlignment="1">
      <alignment vertical="center" wrapText="1"/>
    </xf>
    <xf numFmtId="0" fontId="11" fillId="2" borderId="9" xfId="0" applyFont="1" applyFill="1" applyBorder="1" applyAlignment="1">
      <alignment horizontal="center" vertical="center" wrapText="1"/>
    </xf>
    <xf numFmtId="4" fontId="11" fillId="6" borderId="9" xfId="132" applyNumberFormat="1" applyFont="1" applyFill="1" applyBorder="1" applyAlignment="1">
      <alignment horizontal="center" vertical="center" wrapText="1"/>
    </xf>
    <xf numFmtId="165" fontId="11" fillId="6" borderId="9" xfId="132" applyNumberFormat="1" applyFont="1" applyFill="1" applyBorder="1" applyAlignment="1">
      <alignment horizontal="right" vertical="center"/>
    </xf>
    <xf numFmtId="10" fontId="11" fillId="2" borderId="9" xfId="5" applyNumberFormat="1" applyFont="1" applyFill="1" applyBorder="1" applyAlignment="1" applyProtection="1">
      <alignment horizontal="right" vertical="center"/>
    </xf>
    <xf numFmtId="0" fontId="6" fillId="8" borderId="14" xfId="0" applyFont="1" applyFill="1" applyBorder="1" applyAlignment="1">
      <alignment horizontal="center" vertical="center" wrapText="1"/>
    </xf>
    <xf numFmtId="44" fontId="6" fillId="8" borderId="78" xfId="87" applyFont="1" applyFill="1" applyBorder="1" applyAlignment="1" applyProtection="1">
      <alignment horizontal="center" vertical="center" wrapText="1"/>
    </xf>
    <xf numFmtId="0" fontId="6" fillId="8" borderId="14" xfId="0" applyFont="1" applyFill="1" applyBorder="1" applyAlignment="1" applyProtection="1">
      <alignment horizontal="center" vertical="center" wrapText="1"/>
      <protection locked="0"/>
    </xf>
    <xf numFmtId="44" fontId="6" fillId="8" borderId="80" xfId="87" applyFont="1" applyFill="1" applyBorder="1" applyAlignment="1" applyProtection="1">
      <alignment horizontal="center" vertical="center" wrapText="1"/>
      <protection locked="0"/>
    </xf>
    <xf numFmtId="4" fontId="6" fillId="7" borderId="81" xfId="0" applyNumberFormat="1" applyFont="1" applyFill="1" applyBorder="1" applyAlignment="1">
      <alignment horizontal="right" vertical="center" wrapText="1"/>
    </xf>
    <xf numFmtId="0" fontId="6" fillId="7" borderId="82" xfId="0" applyFont="1" applyFill="1" applyBorder="1" applyAlignment="1" applyProtection="1">
      <alignment horizontal="center" vertical="center" wrapText="1"/>
      <protection locked="0"/>
    </xf>
    <xf numFmtId="4" fontId="11" fillId="7" borderId="83" xfId="0" applyNumberFormat="1" applyFont="1" applyFill="1" applyBorder="1" applyAlignment="1" applyProtection="1">
      <alignment horizontal="right" vertical="center" wrapText="1"/>
      <protection locked="0"/>
    </xf>
    <xf numFmtId="4" fontId="6" fillId="7" borderId="61" xfId="87" applyNumberFormat="1" applyFont="1" applyFill="1" applyBorder="1" applyAlignment="1" applyProtection="1">
      <alignment horizontal="right" vertical="center" wrapText="1"/>
      <protection locked="0"/>
    </xf>
    <xf numFmtId="0" fontId="11" fillId="7" borderId="61" xfId="0" applyFont="1" applyFill="1" applyBorder="1" applyProtection="1">
      <protection locked="0"/>
    </xf>
    <xf numFmtId="0" fontId="11" fillId="7" borderId="84" xfId="0" applyFont="1" applyFill="1" applyBorder="1" applyProtection="1">
      <protection locked="0"/>
    </xf>
    <xf numFmtId="4" fontId="11" fillId="2" borderId="7" xfId="0" applyNumberFormat="1" applyFont="1" applyFill="1" applyBorder="1" applyAlignment="1">
      <alignment horizontal="center" vertical="center" wrapText="1"/>
    </xf>
    <xf numFmtId="4" fontId="11" fillId="2" borderId="42" xfId="0" applyNumberFormat="1" applyFont="1" applyFill="1" applyBorder="1" applyAlignment="1">
      <alignment horizontal="center" vertical="center" wrapText="1"/>
    </xf>
    <xf numFmtId="4" fontId="6" fillId="2" borderId="85" xfId="0" applyNumberFormat="1" applyFont="1" applyFill="1" applyBorder="1" applyAlignment="1">
      <alignment horizontal="center" vertical="center" wrapText="1"/>
    </xf>
    <xf numFmtId="0" fontId="6" fillId="2" borderId="86" xfId="0" applyFont="1" applyFill="1" applyBorder="1" applyAlignment="1" applyProtection="1">
      <alignment horizontal="center" vertical="center" wrapText="1"/>
      <protection locked="0"/>
    </xf>
    <xf numFmtId="4" fontId="11" fillId="2" borderId="87" xfId="0" applyNumberFormat="1" applyFont="1" applyFill="1" applyBorder="1" applyAlignment="1" applyProtection="1">
      <alignment horizontal="right" vertical="center" wrapText="1"/>
      <protection locked="0"/>
    </xf>
    <xf numFmtId="4" fontId="6" fillId="2" borderId="7" xfId="87" applyNumberFormat="1" applyFont="1" applyFill="1" applyBorder="1" applyAlignment="1" applyProtection="1">
      <alignment horizontal="right" vertical="center" wrapText="1"/>
      <protection locked="0"/>
    </xf>
    <xf numFmtId="0" fontId="11" fillId="0" borderId="7" xfId="0" applyFont="1" applyBorder="1" applyProtection="1">
      <protection locked="0"/>
    </xf>
    <xf numFmtId="0" fontId="11" fillId="0" borderId="88" xfId="0" applyFont="1" applyBorder="1" applyProtection="1">
      <protection locked="0"/>
    </xf>
    <xf numFmtId="4" fontId="11" fillId="7" borderId="7" xfId="0" applyNumberFormat="1" applyFont="1" applyFill="1" applyBorder="1" applyAlignment="1">
      <alignment horizontal="center" vertical="center" wrapText="1"/>
    </xf>
    <xf numFmtId="4" fontId="11" fillId="7" borderId="42" xfId="0" applyNumberFormat="1" applyFont="1" applyFill="1" applyBorder="1" applyAlignment="1">
      <alignment horizontal="center" vertical="center" wrapText="1"/>
    </xf>
    <xf numFmtId="4" fontId="6" fillId="7" borderId="85" xfId="0" applyNumberFormat="1" applyFont="1" applyFill="1" applyBorder="1" applyAlignment="1">
      <alignment horizontal="right" vertical="center" wrapText="1"/>
    </xf>
    <xf numFmtId="0" fontId="6" fillId="7" borderId="86" xfId="0" applyFont="1" applyFill="1" applyBorder="1" applyAlignment="1" applyProtection="1">
      <alignment horizontal="center" vertical="center" wrapText="1"/>
      <protection locked="0"/>
    </xf>
    <xf numFmtId="4" fontId="11" fillId="7" borderId="87" xfId="0" applyNumberFormat="1" applyFont="1" applyFill="1" applyBorder="1" applyAlignment="1" applyProtection="1">
      <alignment horizontal="right" vertical="center" wrapText="1"/>
      <protection locked="0"/>
    </xf>
    <xf numFmtId="4" fontId="6" fillId="7" borderId="7" xfId="87" applyNumberFormat="1" applyFont="1" applyFill="1" applyBorder="1" applyAlignment="1" applyProtection="1">
      <alignment horizontal="right" vertical="center" wrapText="1"/>
      <protection locked="0"/>
    </xf>
    <xf numFmtId="0" fontId="11" fillId="7" borderId="7" xfId="0" applyFont="1" applyFill="1" applyBorder="1" applyProtection="1">
      <protection locked="0"/>
    </xf>
    <xf numFmtId="0" fontId="11" fillId="7" borderId="88" xfId="0" applyFont="1" applyFill="1" applyBorder="1" applyProtection="1">
      <protection locked="0"/>
    </xf>
    <xf numFmtId="4" fontId="6" fillId="7" borderId="85" xfId="0" applyNumberFormat="1" applyFont="1" applyFill="1" applyBorder="1" applyAlignment="1">
      <alignment horizontal="center" vertical="center" wrapText="1"/>
    </xf>
    <xf numFmtId="4" fontId="11" fillId="2" borderId="9" xfId="87" applyNumberFormat="1" applyFont="1" applyFill="1" applyBorder="1" applyAlignment="1" applyProtection="1">
      <alignment vertical="center"/>
    </xf>
    <xf numFmtId="10" fontId="11" fillId="2" borderId="44" xfId="5" applyNumberFormat="1" applyFont="1" applyFill="1" applyBorder="1" applyAlignment="1" applyProtection="1">
      <alignment vertical="center"/>
    </xf>
    <xf numFmtId="4" fontId="11" fillId="2" borderId="74" xfId="87" applyNumberFormat="1" applyFont="1" applyFill="1" applyBorder="1" applyAlignment="1" applyProtection="1">
      <alignment vertical="center"/>
    </xf>
    <xf numFmtId="4" fontId="11" fillId="2" borderId="89" xfId="87" applyNumberFormat="1" applyFont="1" applyFill="1" applyBorder="1" applyAlignment="1" applyProtection="1">
      <alignment vertical="center"/>
      <protection locked="0"/>
    </xf>
    <xf numFmtId="4" fontId="11" fillId="2" borderId="68" xfId="87" applyNumberFormat="1" applyFont="1" applyFill="1" applyBorder="1" applyAlignment="1" applyProtection="1">
      <alignment vertical="center"/>
      <protection locked="0"/>
    </xf>
    <xf numFmtId="4" fontId="11" fillId="2" borderId="9" xfId="0" applyNumberFormat="1" applyFont="1" applyFill="1" applyBorder="1" applyAlignment="1" applyProtection="1">
      <alignment horizontal="right" vertical="center"/>
      <protection locked="0"/>
    </xf>
    <xf numFmtId="0" fontId="11" fillId="0" borderId="9" xfId="0" applyFont="1" applyBorder="1" applyProtection="1">
      <protection locked="0"/>
    </xf>
    <xf numFmtId="0" fontId="11" fillId="0" borderId="76" xfId="0" applyFont="1" applyBorder="1" applyProtection="1">
      <protection locked="0"/>
    </xf>
    <xf numFmtId="10" fontId="6" fillId="7" borderId="65" xfId="5" applyNumberFormat="1" applyFont="1" applyFill="1" applyBorder="1" applyAlignment="1" applyProtection="1">
      <alignment vertical="center" wrapText="1"/>
    </xf>
    <xf numFmtId="4" fontId="6" fillId="7" borderId="90" xfId="2" applyNumberFormat="1" applyFont="1" applyFill="1" applyBorder="1" applyAlignment="1" applyProtection="1">
      <alignment vertical="center" wrapText="1"/>
    </xf>
    <xf numFmtId="2" fontId="6" fillId="7" borderId="92" xfId="2" applyNumberFormat="1" applyFont="1" applyFill="1" applyBorder="1" applyAlignment="1" applyProtection="1">
      <alignment vertical="center" wrapText="1"/>
      <protection locked="0"/>
    </xf>
    <xf numFmtId="0" fontId="23" fillId="0" borderId="0" xfId="0" applyFont="1" applyProtection="1">
      <protection locked="0"/>
    </xf>
    <xf numFmtId="4" fontId="23" fillId="0" borderId="0" xfId="0" applyNumberFormat="1" applyFont="1"/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 wrapText="1"/>
    </xf>
    <xf numFmtId="0" fontId="27" fillId="0" borderId="0" xfId="0" applyFont="1"/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44" fontId="6" fillId="7" borderId="9" xfId="87" applyFont="1" applyFill="1" applyBorder="1" applyAlignment="1">
      <alignment horizontal="center" vertical="center" wrapText="1"/>
    </xf>
    <xf numFmtId="44" fontId="6" fillId="7" borderId="68" xfId="87" applyFont="1" applyFill="1" applyBorder="1" applyAlignment="1">
      <alignment horizontal="center" vertical="center" wrapText="1"/>
    </xf>
    <xf numFmtId="44" fontId="6" fillId="7" borderId="14" xfId="87" applyFont="1" applyFill="1" applyBorder="1" applyAlignment="1">
      <alignment horizontal="center" vertical="center" wrapText="1"/>
    </xf>
    <xf numFmtId="44" fontId="6" fillId="7" borderId="13" xfId="87" applyFont="1" applyFill="1" applyBorder="1" applyAlignment="1">
      <alignment horizontal="center" vertical="center" wrapText="1"/>
    </xf>
    <xf numFmtId="0" fontId="29" fillId="8" borderId="62" xfId="0" applyFont="1" applyFill="1" applyBorder="1" applyAlignment="1">
      <alignment horizontal="center" vertical="center" wrapText="1"/>
    </xf>
    <xf numFmtId="2" fontId="29" fillId="8" borderId="7" xfId="0" applyNumberFormat="1" applyFont="1" applyFill="1" applyBorder="1" applyAlignment="1">
      <alignment horizontal="left" vertical="center" wrapText="1"/>
    </xf>
    <xf numFmtId="10" fontId="30" fillId="8" borderId="7" xfId="139" applyNumberFormat="1" applyFont="1" applyFill="1" applyBorder="1" applyAlignment="1">
      <alignment horizontal="center" vertical="center"/>
    </xf>
    <xf numFmtId="4" fontId="29" fillId="8" borderId="85" xfId="0" applyNumberFormat="1" applyFont="1" applyFill="1" applyBorder="1" applyAlignment="1">
      <alignment vertical="center"/>
    </xf>
    <xf numFmtId="10" fontId="30" fillId="8" borderId="87" xfId="139" applyNumberFormat="1" applyFont="1" applyFill="1" applyBorder="1" applyAlignment="1">
      <alignment horizontal="center" vertical="center"/>
    </xf>
    <xf numFmtId="4" fontId="29" fillId="8" borderId="84" xfId="0" applyNumberFormat="1" applyFont="1" applyFill="1" applyBorder="1" applyAlignment="1">
      <alignment vertical="center"/>
    </xf>
    <xf numFmtId="0" fontId="29" fillId="2" borderId="63" xfId="0" applyFont="1" applyFill="1" applyBorder="1" applyAlignment="1">
      <alignment horizontal="center" vertical="center" wrapText="1"/>
    </xf>
    <xf numFmtId="0" fontId="30" fillId="2" borderId="9" xfId="0" applyFont="1" applyFill="1" applyBorder="1" applyAlignment="1">
      <alignment horizontal="center" vertical="center" wrapText="1"/>
    </xf>
    <xf numFmtId="10" fontId="30" fillId="0" borderId="9" xfId="0" applyNumberFormat="1" applyFont="1" applyBorder="1"/>
    <xf numFmtId="0" fontId="30" fillId="0" borderId="74" xfId="0" applyFont="1" applyBorder="1"/>
    <xf numFmtId="10" fontId="30" fillId="0" borderId="68" xfId="0" applyNumberFormat="1" applyFont="1" applyBorder="1"/>
    <xf numFmtId="0" fontId="30" fillId="0" borderId="76" xfId="0" applyFont="1" applyBorder="1"/>
    <xf numFmtId="0" fontId="29" fillId="8" borderId="63" xfId="0" applyFont="1" applyFill="1" applyBorder="1" applyAlignment="1">
      <alignment horizontal="center" vertical="center" wrapText="1"/>
    </xf>
    <xf numFmtId="4" fontId="29" fillId="8" borderId="9" xfId="127" applyNumberFormat="1" applyFont="1" applyFill="1" applyBorder="1" applyAlignment="1">
      <alignment vertical="center" wrapText="1"/>
    </xf>
    <xf numFmtId="10" fontId="30" fillId="8" borderId="9" xfId="139" applyNumberFormat="1" applyFont="1" applyFill="1" applyBorder="1" applyAlignment="1">
      <alignment horizontal="center" vertical="center"/>
    </xf>
    <xf numFmtId="4" fontId="29" fillId="8" borderId="74" xfId="0" applyNumberFormat="1" applyFont="1" applyFill="1" applyBorder="1"/>
    <xf numFmtId="4" fontId="29" fillId="8" borderId="76" xfId="0" applyNumberFormat="1" applyFont="1" applyFill="1" applyBorder="1"/>
    <xf numFmtId="10" fontId="30" fillId="2" borderId="9" xfId="0" applyNumberFormat="1" applyFont="1" applyFill="1" applyBorder="1"/>
    <xf numFmtId="0" fontId="29" fillId="0" borderId="74" xfId="0" applyFont="1" applyBorder="1"/>
    <xf numFmtId="10" fontId="30" fillId="2" borderId="68" xfId="0" applyNumberFormat="1" applyFont="1" applyFill="1" applyBorder="1"/>
    <xf numFmtId="0" fontId="29" fillId="0" borderId="76" xfId="0" applyFont="1" applyBorder="1"/>
    <xf numFmtId="0" fontId="29" fillId="2" borderId="9" xfId="0" applyFont="1" applyFill="1" applyBorder="1" applyAlignment="1">
      <alignment horizontal="center" vertical="center" wrapText="1"/>
    </xf>
    <xf numFmtId="4" fontId="29" fillId="2" borderId="9" xfId="127" applyNumberFormat="1" applyFont="1" applyFill="1" applyBorder="1" applyAlignment="1">
      <alignment vertical="center" wrapText="1"/>
    </xf>
    <xf numFmtId="10" fontId="30" fillId="2" borderId="9" xfId="139" applyNumberFormat="1" applyFont="1" applyFill="1" applyBorder="1" applyAlignment="1">
      <alignment horizontal="center" vertical="center"/>
    </xf>
    <xf numFmtId="4" fontId="29" fillId="2" borderId="74" xfId="0" applyNumberFormat="1" applyFont="1" applyFill="1" applyBorder="1"/>
    <xf numFmtId="10" fontId="30" fillId="2" borderId="68" xfId="139" applyNumberFormat="1" applyFont="1" applyFill="1" applyBorder="1" applyAlignment="1">
      <alignment horizontal="center" vertical="center"/>
    </xf>
    <xf numFmtId="4" fontId="29" fillId="2" borderId="76" xfId="0" applyNumberFormat="1" applyFont="1" applyFill="1" applyBorder="1"/>
    <xf numFmtId="10" fontId="30" fillId="7" borderId="101" xfId="0" applyNumberFormat="1" applyFont="1" applyFill="1" applyBorder="1" applyAlignment="1">
      <alignment horizontal="center" vertical="center"/>
    </xf>
    <xf numFmtId="4" fontId="29" fillId="7" borderId="102" xfId="87" applyNumberFormat="1" applyFont="1" applyFill="1" applyBorder="1" applyAlignment="1">
      <alignment vertical="center"/>
    </xf>
    <xf numFmtId="4" fontId="29" fillId="7" borderId="103" xfId="87" applyNumberFormat="1" applyFont="1" applyFill="1" applyBorder="1" applyAlignment="1">
      <alignment vertical="center"/>
    </xf>
    <xf numFmtId="0" fontId="31" fillId="0" borderId="0" xfId="0" applyFont="1" applyAlignment="1" applyProtection="1">
      <alignment vertical="top" wrapText="1"/>
      <protection locked="0"/>
    </xf>
    <xf numFmtId="0" fontId="15" fillId="0" borderId="9" xfId="0" applyFont="1" applyBorder="1" applyAlignment="1" applyProtection="1">
      <alignment vertical="top" wrapText="1"/>
      <protection locked="0"/>
    </xf>
    <xf numFmtId="0" fontId="17" fillId="0" borderId="0" xfId="0" applyFont="1" applyAlignment="1">
      <alignment vertical="center" textRotation="255"/>
    </xf>
    <xf numFmtId="0" fontId="32" fillId="0" borderId="70" xfId="0" applyFont="1" applyBorder="1" applyAlignment="1">
      <alignment horizontal="left" vertical="center" wrapText="1"/>
    </xf>
    <xf numFmtId="0" fontId="27" fillId="0" borderId="70" xfId="0" applyFont="1" applyBorder="1"/>
    <xf numFmtId="0" fontId="33" fillId="0" borderId="0" xfId="0" applyFont="1" applyAlignment="1">
      <alignment vertical="center" textRotation="255"/>
    </xf>
    <xf numFmtId="0" fontId="16" fillId="0" borderId="9" xfId="0" applyFont="1" applyBorder="1" applyAlignment="1">
      <alignment horizontal="center" vertical="top" wrapText="1"/>
    </xf>
    <xf numFmtId="0" fontId="19" fillId="0" borderId="0" xfId="0" quotePrefix="1" applyFont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distributed" wrapText="1"/>
    </xf>
    <xf numFmtId="0" fontId="15" fillId="0" borderId="98" xfId="0" applyFont="1" applyBorder="1" applyAlignment="1" applyProtection="1">
      <alignment horizontal="center" vertical="top" wrapText="1"/>
      <protection locked="0"/>
    </xf>
    <xf numFmtId="0" fontId="15" fillId="0" borderId="9" xfId="0" applyFont="1" applyBorder="1" applyAlignment="1" applyProtection="1">
      <alignment horizontal="center" vertical="top" wrapText="1"/>
      <protection locked="0"/>
    </xf>
    <xf numFmtId="0" fontId="4" fillId="0" borderId="0" xfId="0" applyFont="1" applyAlignment="1">
      <alignment horizontal="center" vertical="center" wrapText="1"/>
    </xf>
    <xf numFmtId="4" fontId="6" fillId="7" borderId="94" xfId="87" applyNumberFormat="1" applyFont="1" applyFill="1" applyBorder="1" applyAlignment="1">
      <alignment horizontal="center" vertical="center"/>
    </xf>
    <xf numFmtId="4" fontId="6" fillId="7" borderId="95" xfId="87" applyNumberFormat="1" applyFont="1" applyFill="1" applyBorder="1" applyAlignment="1">
      <alignment horizontal="center" vertical="center"/>
    </xf>
    <xf numFmtId="0" fontId="6" fillId="7" borderId="96" xfId="0" applyFont="1" applyFill="1" applyBorder="1" applyAlignment="1">
      <alignment horizontal="center" vertical="center"/>
    </xf>
    <xf numFmtId="0" fontId="6" fillId="7" borderId="97" xfId="0" applyFont="1" applyFill="1" applyBorder="1" applyAlignment="1">
      <alignment horizontal="center" vertical="center"/>
    </xf>
    <xf numFmtId="0" fontId="29" fillId="7" borderId="100" xfId="0" applyFont="1" applyFill="1" applyBorder="1" applyAlignment="1">
      <alignment horizontal="center" vertical="center" wrapText="1"/>
    </xf>
    <xf numFmtId="0" fontId="29" fillId="7" borderId="52" xfId="0" applyFont="1" applyFill="1" applyBorder="1" applyAlignment="1">
      <alignment horizontal="center" vertical="center" wrapText="1"/>
    </xf>
    <xf numFmtId="0" fontId="14" fillId="0" borderId="98" xfId="0" applyFont="1" applyBorder="1" applyAlignment="1">
      <alignment horizontal="center" vertical="top" wrapText="1"/>
    </xf>
    <xf numFmtId="0" fontId="6" fillId="7" borderId="94" xfId="0" applyFont="1" applyFill="1" applyBorder="1" applyAlignment="1">
      <alignment horizontal="center" vertical="center"/>
    </xf>
    <xf numFmtId="0" fontId="6" fillId="7" borderId="99" xfId="0" applyFont="1" applyFill="1" applyBorder="1" applyAlignment="1">
      <alignment horizontal="center" vertical="center"/>
    </xf>
    <xf numFmtId="0" fontId="6" fillId="7" borderId="98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wrapText="1"/>
    </xf>
    <xf numFmtId="44" fontId="6" fillId="7" borderId="74" xfId="87" applyFont="1" applyFill="1" applyBorder="1" applyAlignment="1">
      <alignment horizontal="center" vertical="center" wrapText="1"/>
    </xf>
    <xf numFmtId="44" fontId="6" fillId="7" borderId="78" xfId="87" applyFont="1" applyFill="1" applyBorder="1" applyAlignment="1">
      <alignment horizontal="center" vertical="center" wrapText="1"/>
    </xf>
    <xf numFmtId="44" fontId="6" fillId="7" borderId="76" xfId="87" applyFont="1" applyFill="1" applyBorder="1" applyAlignment="1">
      <alignment horizontal="center" vertical="center" wrapText="1"/>
    </xf>
    <xf numFmtId="44" fontId="6" fillId="7" borderId="80" xfId="87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8" borderId="9" xfId="0" applyFont="1" applyFill="1" applyBorder="1" applyAlignment="1" applyProtection="1">
      <alignment horizontal="center" vertical="center" wrapText="1"/>
      <protection locked="0"/>
    </xf>
    <xf numFmtId="0" fontId="6" fillId="8" borderId="14" xfId="0" applyFont="1" applyFill="1" applyBorder="1" applyAlignment="1" applyProtection="1">
      <alignment horizontal="center" vertical="center" wrapText="1"/>
      <protection locked="0"/>
    </xf>
    <xf numFmtId="0" fontId="15" fillId="0" borderId="66" xfId="0" applyFont="1" applyBorder="1" applyAlignment="1" applyProtection="1">
      <alignment horizontal="center" vertical="top" wrapText="1"/>
      <protection locked="0"/>
    </xf>
    <xf numFmtId="0" fontId="15" fillId="0" borderId="55" xfId="0" applyFont="1" applyBorder="1" applyAlignment="1" applyProtection="1">
      <alignment horizontal="center" vertical="top" wrapText="1"/>
      <protection locked="0"/>
    </xf>
    <xf numFmtId="0" fontId="15" fillId="0" borderId="93" xfId="0" applyFont="1" applyBorder="1" applyAlignment="1" applyProtection="1">
      <alignment horizontal="center" vertical="top" wrapText="1"/>
      <protection locked="0"/>
    </xf>
    <xf numFmtId="0" fontId="15" fillId="0" borderId="42" xfId="0" applyFont="1" applyBorder="1" applyAlignment="1" applyProtection="1">
      <alignment horizontal="center" vertical="top" wrapText="1"/>
      <protection locked="0"/>
    </xf>
    <xf numFmtId="0" fontId="15" fillId="0" borderId="69" xfId="0" applyFont="1" applyBorder="1" applyAlignment="1" applyProtection="1">
      <alignment horizontal="center" vertical="top" wrapText="1"/>
      <protection locked="0"/>
    </xf>
    <xf numFmtId="0" fontId="15" fillId="0" borderId="87" xfId="0" applyFont="1" applyBorder="1" applyAlignment="1" applyProtection="1">
      <alignment horizontal="center" vertical="top" wrapText="1"/>
      <protection locked="0"/>
    </xf>
    <xf numFmtId="4" fontId="26" fillId="0" borderId="0" xfId="0" applyNumberFormat="1" applyFont="1" applyAlignment="1" applyProtection="1">
      <alignment horizontal="left" vertical="center" wrapText="1"/>
      <protection locked="0"/>
    </xf>
    <xf numFmtId="4" fontId="25" fillId="0" borderId="0" xfId="0" applyNumberFormat="1" applyFont="1" applyAlignment="1" applyProtection="1">
      <alignment horizontal="left" vertical="center" wrapText="1"/>
      <protection locked="0"/>
    </xf>
    <xf numFmtId="0" fontId="26" fillId="0" borderId="0" xfId="0" applyFont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horizontal="left" vertical="center" wrapText="1"/>
      <protection locked="0"/>
    </xf>
    <xf numFmtId="0" fontId="16" fillId="0" borderId="44" xfId="0" applyFont="1" applyBorder="1" applyAlignment="1" applyProtection="1">
      <alignment horizontal="center" vertical="top" wrapText="1"/>
      <protection locked="0"/>
    </xf>
    <xf numFmtId="0" fontId="16" fillId="0" borderId="67" xfId="0" applyFont="1" applyBorder="1" applyAlignment="1" applyProtection="1">
      <alignment horizontal="center" vertical="top" wrapText="1"/>
      <protection locked="0"/>
    </xf>
    <xf numFmtId="0" fontId="16" fillId="0" borderId="68" xfId="0" applyFont="1" applyBorder="1" applyAlignment="1" applyProtection="1">
      <alignment horizontal="center" vertical="top" wrapText="1"/>
      <protection locked="0"/>
    </xf>
    <xf numFmtId="0" fontId="16" fillId="0" borderId="9" xfId="0" applyFont="1" applyBorder="1" applyAlignment="1" applyProtection="1">
      <alignment horizontal="center" vertical="top" wrapText="1"/>
      <protection locked="0"/>
    </xf>
    <xf numFmtId="4" fontId="26" fillId="0" borderId="70" xfId="0" applyNumberFormat="1" applyFont="1" applyBorder="1" applyAlignment="1" applyProtection="1">
      <alignment horizontal="left" vertical="center" wrapText="1"/>
      <protection locked="0"/>
    </xf>
    <xf numFmtId="4" fontId="26" fillId="0" borderId="0" xfId="0" applyNumberFormat="1" applyFont="1" applyAlignment="1" applyProtection="1">
      <alignment horizontal="left" vertical="center"/>
      <protection locked="0"/>
    </xf>
    <xf numFmtId="0" fontId="25" fillId="0" borderId="70" xfId="0" applyFont="1" applyBorder="1" applyAlignment="1" applyProtection="1">
      <alignment horizontal="center" vertical="center" textRotation="255"/>
      <protection locked="0"/>
    </xf>
    <xf numFmtId="0" fontId="25" fillId="0" borderId="0" xfId="0" applyFont="1" applyAlignment="1" applyProtection="1">
      <alignment horizontal="center" vertical="center" textRotation="255"/>
      <protection locked="0"/>
    </xf>
    <xf numFmtId="0" fontId="6" fillId="8" borderId="9" xfId="0" applyFont="1" applyFill="1" applyBorder="1" applyAlignment="1">
      <alignment horizontal="center" vertical="center" wrapText="1"/>
    </xf>
    <xf numFmtId="0" fontId="6" fillId="8" borderId="74" xfId="0" applyFont="1" applyFill="1" applyBorder="1" applyAlignment="1">
      <alignment horizontal="center" vertical="center" wrapText="1"/>
    </xf>
    <xf numFmtId="0" fontId="6" fillId="8" borderId="76" xfId="0" applyFont="1" applyFill="1" applyBorder="1" applyAlignment="1" applyProtection="1">
      <alignment horizontal="center" vertical="center" wrapText="1"/>
      <protection locked="0"/>
    </xf>
    <xf numFmtId="0" fontId="6" fillId="7" borderId="64" xfId="0" applyFont="1" applyFill="1" applyBorder="1" applyAlignment="1">
      <alignment horizontal="center" vertical="center" wrapText="1"/>
    </xf>
    <xf numFmtId="0" fontId="6" fillId="7" borderId="65" xfId="0" applyFont="1" applyFill="1" applyBorder="1" applyAlignment="1">
      <alignment horizontal="center" vertical="center" wrapText="1"/>
    </xf>
    <xf numFmtId="10" fontId="6" fillId="7" borderId="91" xfId="5" applyNumberFormat="1" applyFont="1" applyFill="1" applyBorder="1" applyAlignment="1" applyProtection="1">
      <alignment horizontal="center" vertical="center"/>
      <protection locked="0"/>
    </xf>
    <xf numFmtId="10" fontId="6" fillId="7" borderId="65" xfId="5" applyNumberFormat="1" applyFont="1" applyFill="1" applyBorder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horizontal="center" vertical="top" wrapText="1"/>
      <protection locked="0"/>
    </xf>
    <xf numFmtId="0" fontId="6" fillId="8" borderId="56" xfId="0" applyFont="1" applyFill="1" applyBorder="1" applyAlignment="1">
      <alignment horizontal="center" vertical="center"/>
    </xf>
    <xf numFmtId="0" fontId="6" fillId="8" borderId="58" xfId="0" applyFont="1" applyFill="1" applyBorder="1" applyAlignment="1">
      <alignment horizontal="center" vertical="center"/>
    </xf>
    <xf numFmtId="0" fontId="6" fillId="8" borderId="57" xfId="0" applyFont="1" applyFill="1" applyBorder="1" applyAlignment="1">
      <alignment horizontal="center" vertical="center" wrapText="1"/>
    </xf>
    <xf numFmtId="0" fontId="6" fillId="8" borderId="59" xfId="0" applyFont="1" applyFill="1" applyBorder="1" applyAlignment="1">
      <alignment horizontal="center" vertical="center" wrapText="1"/>
    </xf>
    <xf numFmtId="2" fontId="6" fillId="8" borderId="11" xfId="0" applyNumberFormat="1" applyFont="1" applyFill="1" applyBorder="1" applyAlignment="1">
      <alignment horizontal="center" vertical="center"/>
    </xf>
    <xf numFmtId="2" fontId="6" fillId="8" borderId="57" xfId="0" applyNumberFormat="1" applyFont="1" applyFill="1" applyBorder="1" applyAlignment="1">
      <alignment horizontal="center" vertical="center"/>
    </xf>
    <xf numFmtId="2" fontId="6" fillId="8" borderId="59" xfId="0" applyNumberFormat="1" applyFont="1" applyFill="1" applyBorder="1" applyAlignment="1">
      <alignment horizontal="center" vertical="center"/>
    </xf>
    <xf numFmtId="2" fontId="6" fillId="8" borderId="11" xfId="0" applyNumberFormat="1" applyFont="1" applyFill="1" applyBorder="1" applyAlignment="1">
      <alignment horizontal="center" vertical="center" wrapText="1"/>
    </xf>
    <xf numFmtId="2" fontId="6" fillId="8" borderId="57" xfId="0" applyNumberFormat="1" applyFont="1" applyFill="1" applyBorder="1" applyAlignment="1">
      <alignment horizontal="center" vertical="center" wrapText="1"/>
    </xf>
    <xf numFmtId="2" fontId="6" fillId="8" borderId="59" xfId="0" applyNumberFormat="1" applyFont="1" applyFill="1" applyBorder="1" applyAlignment="1">
      <alignment horizontal="center" vertical="center" wrapText="1"/>
    </xf>
    <xf numFmtId="43" fontId="6" fillId="8" borderId="11" xfId="0" applyNumberFormat="1" applyFont="1" applyFill="1" applyBorder="1" applyAlignment="1">
      <alignment horizontal="center" vertical="center" wrapText="1"/>
    </xf>
    <xf numFmtId="43" fontId="6" fillId="8" borderId="57" xfId="0" applyNumberFormat="1" applyFont="1" applyFill="1" applyBorder="1" applyAlignment="1">
      <alignment horizontal="center" vertical="center" wrapText="1"/>
    </xf>
    <xf numFmtId="43" fontId="6" fillId="8" borderId="59" xfId="0" applyNumberFormat="1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6" fillId="8" borderId="14" xfId="0" applyFont="1" applyFill="1" applyBorder="1" applyAlignment="1">
      <alignment horizontal="center" vertical="center" wrapText="1"/>
    </xf>
    <xf numFmtId="0" fontId="6" fillId="8" borderId="75" xfId="0" applyFont="1" applyFill="1" applyBorder="1" applyAlignment="1" applyProtection="1">
      <alignment horizontal="center" vertical="center" wrapText="1"/>
      <protection locked="0"/>
    </xf>
    <xf numFmtId="0" fontId="6" fillId="8" borderId="77" xfId="0" applyFont="1" applyFill="1" applyBorder="1" applyAlignment="1" applyProtection="1">
      <alignment horizontal="center" vertical="center" wrapText="1"/>
      <protection locked="0"/>
    </xf>
    <xf numFmtId="0" fontId="6" fillId="8" borderId="79" xfId="0" applyFont="1" applyFill="1" applyBorder="1" applyAlignment="1" applyProtection="1">
      <alignment horizontal="center" vertical="center" wrapText="1"/>
      <protection locked="0"/>
    </xf>
    <xf numFmtId="44" fontId="6" fillId="8" borderId="11" xfId="87" applyFont="1" applyFill="1" applyBorder="1" applyAlignment="1" applyProtection="1">
      <alignment horizontal="center" vertical="center" wrapText="1"/>
      <protection locked="0"/>
    </xf>
    <xf numFmtId="44" fontId="6" fillId="8" borderId="57" xfId="87" applyFont="1" applyFill="1" applyBorder="1" applyAlignment="1" applyProtection="1">
      <alignment horizontal="center" vertical="center" wrapText="1"/>
      <protection locked="0"/>
    </xf>
    <xf numFmtId="44" fontId="6" fillId="8" borderId="59" xfId="87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8" borderId="54" xfId="0" applyFont="1" applyFill="1" applyBorder="1" applyAlignment="1">
      <alignment horizontal="center" vertical="center" wrapText="1"/>
    </xf>
    <xf numFmtId="0" fontId="6" fillId="8" borderId="55" xfId="0" applyFont="1" applyFill="1" applyBorder="1" applyAlignment="1">
      <alignment horizontal="center" vertical="center" wrapText="1"/>
    </xf>
    <xf numFmtId="0" fontId="6" fillId="8" borderId="71" xfId="0" applyFont="1" applyFill="1" applyBorder="1" applyAlignment="1">
      <alignment horizontal="center" vertical="center" wrapText="1"/>
    </xf>
    <xf numFmtId="0" fontId="6" fillId="8" borderId="72" xfId="0" applyFont="1" applyFill="1" applyBorder="1" applyAlignment="1" applyProtection="1">
      <alignment horizontal="center" vertical="center" wrapText="1"/>
      <protection locked="0"/>
    </xf>
    <xf numFmtId="0" fontId="6" fillId="8" borderId="55" xfId="0" applyFont="1" applyFill="1" applyBorder="1" applyAlignment="1" applyProtection="1">
      <alignment horizontal="center" vertical="center" wrapText="1"/>
      <protection locked="0"/>
    </xf>
    <xf numFmtId="0" fontId="6" fillId="8" borderId="73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2" borderId="0" xfId="0" applyFont="1" applyFill="1" applyAlignment="1">
      <alignment horizontal="center" vertical="center"/>
    </xf>
    <xf numFmtId="10" fontId="7" fillId="3" borderId="7" xfId="139" applyNumberFormat="1" applyFont="1" applyFill="1" applyBorder="1" applyAlignment="1">
      <alignment horizontal="center" vertical="center"/>
    </xf>
    <xf numFmtId="10" fontId="7" fillId="3" borderId="9" xfId="139" applyNumberFormat="1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15" fillId="0" borderId="32" xfId="0" applyFont="1" applyBorder="1" applyAlignment="1" applyProtection="1">
      <alignment horizontal="center" vertical="top" wrapText="1"/>
      <protection locked="0"/>
    </xf>
    <xf numFmtId="0" fontId="15" fillId="0" borderId="33" xfId="0" applyFont="1" applyBorder="1" applyAlignment="1" applyProtection="1">
      <alignment horizontal="center" vertical="top" wrapText="1"/>
      <protection locked="0"/>
    </xf>
    <xf numFmtId="0" fontId="15" fillId="0" borderId="50" xfId="0" applyFont="1" applyBorder="1" applyAlignment="1" applyProtection="1">
      <alignment horizontal="center" vertical="top" wrapText="1"/>
      <protection locked="0"/>
    </xf>
    <xf numFmtId="0" fontId="15" fillId="0" borderId="35" xfId="0" applyFont="1" applyBorder="1" applyAlignment="1" applyProtection="1">
      <alignment horizontal="center" vertical="top" wrapText="1"/>
      <protection locked="0"/>
    </xf>
    <xf numFmtId="0" fontId="15" fillId="0" borderId="36" xfId="0" applyFont="1" applyBorder="1" applyAlignment="1" applyProtection="1">
      <alignment horizontal="center" vertical="top" wrapText="1"/>
      <protection locked="0"/>
    </xf>
    <xf numFmtId="0" fontId="15" fillId="0" borderId="51" xfId="0" applyFont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" fontId="6" fillId="6" borderId="11" xfId="127" applyNumberFormat="1" applyFont="1" applyFill="1" applyBorder="1" applyAlignment="1">
      <alignment horizontal="center" vertical="center" wrapText="1"/>
    </xf>
    <xf numFmtId="4" fontId="6" fillId="6" borderId="7" xfId="127" applyNumberFormat="1" applyFont="1" applyFill="1" applyBorder="1" applyAlignment="1">
      <alignment horizontal="center" vertical="center" wrapText="1"/>
    </xf>
    <xf numFmtId="4" fontId="7" fillId="3" borderId="6" xfId="0" applyNumberFormat="1" applyFont="1" applyFill="1" applyBorder="1" applyAlignment="1">
      <alignment horizontal="center" vertical="center"/>
    </xf>
    <xf numFmtId="4" fontId="7" fillId="3" borderId="7" xfId="0" applyNumberFormat="1" applyFont="1" applyFill="1" applyBorder="1" applyAlignment="1">
      <alignment horizontal="center" vertical="center"/>
    </xf>
    <xf numFmtId="4" fontId="7" fillId="3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Border="1" applyAlignment="1">
      <alignment horizontal="center" vertical="center"/>
    </xf>
    <xf numFmtId="4" fontId="11" fillId="0" borderId="7" xfId="0" applyNumberFormat="1" applyFont="1" applyBorder="1" applyAlignment="1">
      <alignment horizontal="center" vertical="center"/>
    </xf>
    <xf numFmtId="10" fontId="6" fillId="3" borderId="25" xfId="0" applyNumberFormat="1" applyFont="1" applyFill="1" applyBorder="1" applyAlignment="1">
      <alignment horizontal="center" vertical="center"/>
    </xf>
    <xf numFmtId="10" fontId="6" fillId="3" borderId="26" xfId="0" applyNumberFormat="1" applyFont="1" applyFill="1" applyBorder="1" applyAlignment="1">
      <alignment horizontal="center" vertical="center"/>
    </xf>
    <xf numFmtId="10" fontId="6" fillId="3" borderId="27" xfId="0" applyNumberFormat="1" applyFont="1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top" wrapText="1"/>
    </xf>
    <xf numFmtId="0" fontId="14" fillId="0" borderId="30" xfId="0" applyFont="1" applyBorder="1" applyAlignment="1">
      <alignment horizontal="center" vertical="top" wrapText="1"/>
    </xf>
    <xf numFmtId="0" fontId="14" fillId="0" borderId="31" xfId="0" applyFont="1" applyBorder="1" applyAlignment="1">
      <alignment horizontal="center" vertical="top" wrapText="1"/>
    </xf>
    <xf numFmtId="0" fontId="16" fillId="0" borderId="34" xfId="0" applyFont="1" applyBorder="1" applyAlignment="1">
      <alignment horizontal="center" vertical="top" wrapText="1"/>
    </xf>
    <xf numFmtId="0" fontId="16" fillId="0" borderId="21" xfId="0" applyFont="1" applyBorder="1" applyAlignment="1">
      <alignment horizontal="center" vertical="top" wrapText="1"/>
    </xf>
    <xf numFmtId="0" fontId="16" fillId="0" borderId="22" xfId="0" applyFont="1" applyBorder="1" applyAlignment="1">
      <alignment horizontal="center" vertical="top" wrapText="1"/>
    </xf>
    <xf numFmtId="0" fontId="17" fillId="0" borderId="37" xfId="0" applyFont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10" fontId="6" fillId="3" borderId="20" xfId="0" applyNumberFormat="1" applyFont="1" applyFill="1" applyBorder="1" applyAlignment="1">
      <alignment horizontal="center"/>
    </xf>
    <xf numFmtId="10" fontId="6" fillId="3" borderId="21" xfId="0" applyNumberFormat="1" applyFont="1" applyFill="1" applyBorder="1" applyAlignment="1">
      <alignment horizontal="center"/>
    </xf>
    <xf numFmtId="10" fontId="6" fillId="3" borderId="22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10" xfId="0" applyNumberFormat="1" applyFont="1" applyFill="1" applyBorder="1" applyAlignment="1">
      <alignment horizontal="center" vertical="center" wrapText="1"/>
    </xf>
    <xf numFmtId="2" fontId="6" fillId="2" borderId="6" xfId="0" applyNumberFormat="1" applyFont="1" applyFill="1" applyBorder="1" applyAlignment="1">
      <alignment horizontal="center" vertical="center" wrapText="1"/>
    </xf>
    <xf numFmtId="2" fontId="6" fillId="2" borderId="7" xfId="0" applyNumberFormat="1" applyFont="1" applyFill="1" applyBorder="1" applyAlignment="1">
      <alignment horizontal="center" vertical="center" wrapText="1"/>
    </xf>
    <xf numFmtId="4" fontId="6" fillId="2" borderId="11" xfId="127" applyNumberFormat="1" applyFont="1" applyFill="1" applyBorder="1" applyAlignment="1">
      <alignment horizontal="center" vertical="center" wrapText="1"/>
    </xf>
    <xf numFmtId="4" fontId="6" fillId="2" borderId="7" xfId="127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</cellXfs>
  <cellStyles count="160">
    <cellStyle name="20% - Accent1" xfId="8" xr:uid="{00000000-0005-0000-0000-000013000000}"/>
    <cellStyle name="20% - Accent1 2" xfId="16" xr:uid="{00000000-0005-0000-0000-000034000000}"/>
    <cellStyle name="20% - Accent2" xfId="18" xr:uid="{00000000-0005-0000-0000-00003A000000}"/>
    <cellStyle name="20% - Accent2 2" xfId="22" xr:uid="{00000000-0005-0000-0000-000044000000}"/>
    <cellStyle name="20% - Accent3" xfId="3" xr:uid="{00000000-0005-0000-0000-000005000000}"/>
    <cellStyle name="20% - Accent3 2" xfId="24" xr:uid="{00000000-0005-0000-0000-000046000000}"/>
    <cellStyle name="20% - Accent4" xfId="21" xr:uid="{00000000-0005-0000-0000-000041000000}"/>
    <cellStyle name="20% - Accent4 2" xfId="25" xr:uid="{00000000-0005-0000-0000-000047000000}"/>
    <cellStyle name="20% - Accent5" xfId="9" xr:uid="{00000000-0005-0000-0000-000015000000}"/>
    <cellStyle name="20% - Accent5 2" xfId="26" xr:uid="{00000000-0005-0000-0000-000048000000}"/>
    <cellStyle name="20% - Accent6" xfId="27" xr:uid="{00000000-0005-0000-0000-000049000000}"/>
    <cellStyle name="20% - Accent6 2" xfId="6" xr:uid="{00000000-0005-0000-0000-00000C000000}"/>
    <cellStyle name="40% - Accent1" xfId="1" xr:uid="{00000000-0005-0000-0000-000001000000}"/>
    <cellStyle name="40% - Accent1 2" xfId="20" xr:uid="{00000000-0005-0000-0000-00003E000000}"/>
    <cellStyle name="40% - Accent2" xfId="28" xr:uid="{00000000-0005-0000-0000-00004A000000}"/>
    <cellStyle name="40% - Accent2 2" xfId="29" xr:uid="{00000000-0005-0000-0000-00004B000000}"/>
    <cellStyle name="40% - Accent3" xfId="30" xr:uid="{00000000-0005-0000-0000-00004C000000}"/>
    <cellStyle name="40% - Accent3 2" xfId="31" xr:uid="{00000000-0005-0000-0000-00004D000000}"/>
    <cellStyle name="40% - Accent4" xfId="32" xr:uid="{00000000-0005-0000-0000-00004E000000}"/>
    <cellStyle name="40% - Accent4 2" xfId="33" xr:uid="{00000000-0005-0000-0000-00004F000000}"/>
    <cellStyle name="40% - Accent5" xfId="34" xr:uid="{00000000-0005-0000-0000-000050000000}"/>
    <cellStyle name="40% - Accent5 2" xfId="35" xr:uid="{00000000-0005-0000-0000-000051000000}"/>
    <cellStyle name="40% - Accent6" xfId="36" xr:uid="{00000000-0005-0000-0000-000052000000}"/>
    <cellStyle name="40% - Accent6 2" xfId="15" xr:uid="{00000000-0005-0000-0000-000031000000}"/>
    <cellStyle name="60% - Accent1" xfId="37" xr:uid="{00000000-0005-0000-0000-000053000000}"/>
    <cellStyle name="60% - Accent1 2" xfId="38" xr:uid="{00000000-0005-0000-0000-000054000000}"/>
    <cellStyle name="60% - Accent2" xfId="40" xr:uid="{00000000-0005-0000-0000-000056000000}"/>
    <cellStyle name="60% - Accent2 2" xfId="41" xr:uid="{00000000-0005-0000-0000-000057000000}"/>
    <cellStyle name="60% - Accent3" xfId="42" xr:uid="{00000000-0005-0000-0000-000058000000}"/>
    <cellStyle name="60% - Accent3 2" xfId="44" xr:uid="{00000000-0005-0000-0000-00005A000000}"/>
    <cellStyle name="60% - Accent4" xfId="45" xr:uid="{00000000-0005-0000-0000-00005B000000}"/>
    <cellStyle name="60% - Accent4 2" xfId="46" xr:uid="{00000000-0005-0000-0000-00005C000000}"/>
    <cellStyle name="60% - Accent5" xfId="47" xr:uid="{00000000-0005-0000-0000-00005D000000}"/>
    <cellStyle name="60% - Accent5 2" xfId="48" xr:uid="{00000000-0005-0000-0000-00005E000000}"/>
    <cellStyle name="60% - Accent6" xfId="49" xr:uid="{00000000-0005-0000-0000-00005F000000}"/>
    <cellStyle name="60% - Accent6 2" xfId="50" xr:uid="{00000000-0005-0000-0000-000060000000}"/>
    <cellStyle name="Accent1" xfId="51" xr:uid="{00000000-0005-0000-0000-000061000000}"/>
    <cellStyle name="Accent1 2" xfId="52" xr:uid="{00000000-0005-0000-0000-000062000000}"/>
    <cellStyle name="Accent2" xfId="53" xr:uid="{00000000-0005-0000-0000-000063000000}"/>
    <cellStyle name="Accent2 2" xfId="54" xr:uid="{00000000-0005-0000-0000-000064000000}"/>
    <cellStyle name="Accent3" xfId="55" xr:uid="{00000000-0005-0000-0000-000065000000}"/>
    <cellStyle name="Accent3 2" xfId="12" xr:uid="{00000000-0005-0000-0000-000025000000}"/>
    <cellStyle name="Accent4" xfId="56" xr:uid="{00000000-0005-0000-0000-000066000000}"/>
    <cellStyle name="Accent4 2" xfId="58" xr:uid="{00000000-0005-0000-0000-000068000000}"/>
    <cellStyle name="Accent5" xfId="59" xr:uid="{00000000-0005-0000-0000-000069000000}"/>
    <cellStyle name="Accent5 2" xfId="10" xr:uid="{00000000-0005-0000-0000-000017000000}"/>
    <cellStyle name="Accent6" xfId="57" xr:uid="{00000000-0005-0000-0000-000067000000}"/>
    <cellStyle name="Accent6 2" xfId="60" xr:uid="{00000000-0005-0000-0000-00006A000000}"/>
    <cellStyle name="Bad" xfId="43" xr:uid="{00000000-0005-0000-0000-000059000000}"/>
    <cellStyle name="Bad 1" xfId="61" xr:uid="{00000000-0005-0000-0000-00006B000000}"/>
    <cellStyle name="Calculation" xfId="62" xr:uid="{00000000-0005-0000-0000-00006C000000}"/>
    <cellStyle name="Calculation 2" xfId="63" xr:uid="{00000000-0005-0000-0000-00006D000000}"/>
    <cellStyle name="Check Cell" xfId="65" xr:uid="{00000000-0005-0000-0000-00006F000000}"/>
    <cellStyle name="Check Cell 2" xfId="66" xr:uid="{00000000-0005-0000-0000-000070000000}"/>
    <cellStyle name="Currency_Revised Pricing List to CISCEA" xfId="68" xr:uid="{00000000-0005-0000-0000-000072000000}"/>
    <cellStyle name="Excel Built-in Normal_Mapa de Cotações Cinto tipo paraquedista." xfId="70" xr:uid="{00000000-0005-0000-0000-000074000000}"/>
    <cellStyle name="Explanatory Text" xfId="71" xr:uid="{00000000-0005-0000-0000-000075000000}"/>
    <cellStyle name="Explanatory Text 2" xfId="72" xr:uid="{00000000-0005-0000-0000-000076000000}"/>
    <cellStyle name="Good" xfId="74" xr:uid="{00000000-0005-0000-0000-000078000000}"/>
    <cellStyle name="Good 2" xfId="76" xr:uid="{00000000-0005-0000-0000-00007A000000}"/>
    <cellStyle name="Heading 1" xfId="77" xr:uid="{00000000-0005-0000-0000-00007B000000}"/>
    <cellStyle name="Heading 1 3" xfId="14" xr:uid="{00000000-0005-0000-0000-00002F000000}"/>
    <cellStyle name="Heading 2" xfId="78" xr:uid="{00000000-0005-0000-0000-00007C000000}"/>
    <cellStyle name="Heading 2 4" xfId="79" xr:uid="{00000000-0005-0000-0000-00007D000000}"/>
    <cellStyle name="Heading 3" xfId="23" xr:uid="{00000000-0005-0000-0000-000045000000}"/>
    <cellStyle name="Heading 3 2" xfId="80" xr:uid="{00000000-0005-0000-0000-00007E000000}"/>
    <cellStyle name="Heading 4" xfId="81" xr:uid="{00000000-0005-0000-0000-00007F000000}"/>
    <cellStyle name="Heading 4 2" xfId="82" xr:uid="{00000000-0005-0000-0000-000080000000}"/>
    <cellStyle name="Input" xfId="84" xr:uid="{00000000-0005-0000-0000-000082000000}"/>
    <cellStyle name="Input 2" xfId="85" xr:uid="{00000000-0005-0000-0000-000083000000}"/>
    <cellStyle name="Linked Cell" xfId="86" xr:uid="{00000000-0005-0000-0000-000084000000}"/>
    <cellStyle name="Linked Cell 2" xfId="4" xr:uid="{00000000-0005-0000-0000-000006000000}"/>
    <cellStyle name="Moeda 10" xfId="87" xr:uid="{00000000-0005-0000-0000-000085000000}"/>
    <cellStyle name="Moeda 10 2" xfId="13" xr:uid="{00000000-0005-0000-0000-00002B000000}"/>
    <cellStyle name="Moeda 10 2 2" xfId="88" xr:uid="{00000000-0005-0000-0000-000086000000}"/>
    <cellStyle name="Moeda 10 3" xfId="89" xr:uid="{00000000-0005-0000-0000-000087000000}"/>
    <cellStyle name="Moeda 13 2" xfId="90" xr:uid="{00000000-0005-0000-0000-000088000000}"/>
    <cellStyle name="Moeda 13 2 2" xfId="91" xr:uid="{00000000-0005-0000-0000-000089000000}"/>
    <cellStyle name="Moeda 14 2" xfId="92" xr:uid="{00000000-0005-0000-0000-00008A000000}"/>
    <cellStyle name="Moeda 14 2 2" xfId="93" xr:uid="{00000000-0005-0000-0000-00008B000000}"/>
    <cellStyle name="Moeda 15 2" xfId="94" xr:uid="{00000000-0005-0000-0000-00008C000000}"/>
    <cellStyle name="Moeda 15 2 2" xfId="95" xr:uid="{00000000-0005-0000-0000-00008D000000}"/>
    <cellStyle name="Moeda 2 2" xfId="96" xr:uid="{00000000-0005-0000-0000-00008E000000}"/>
    <cellStyle name="Moeda 2 2 2" xfId="97" xr:uid="{00000000-0005-0000-0000-00008F000000}"/>
    <cellStyle name="Moeda 3 2" xfId="99" xr:uid="{00000000-0005-0000-0000-000091000000}"/>
    <cellStyle name="Moeda 3 2 2" xfId="101" xr:uid="{00000000-0005-0000-0000-000093000000}"/>
    <cellStyle name="Moeda 4 2" xfId="102" xr:uid="{00000000-0005-0000-0000-000094000000}"/>
    <cellStyle name="Moeda 4 2 2" xfId="104" xr:uid="{00000000-0005-0000-0000-000096000000}"/>
    <cellStyle name="Moeda 5 2" xfId="105" xr:uid="{00000000-0005-0000-0000-000097000000}"/>
    <cellStyle name="Moeda 5 2 2" xfId="106" xr:uid="{00000000-0005-0000-0000-000098000000}"/>
    <cellStyle name="Moeda 6 2" xfId="107" xr:uid="{00000000-0005-0000-0000-000099000000}"/>
    <cellStyle name="Moeda 6 2 2" xfId="108" xr:uid="{00000000-0005-0000-0000-00009A000000}"/>
    <cellStyle name="Moeda 7 2" xfId="109" xr:uid="{00000000-0005-0000-0000-00009B000000}"/>
    <cellStyle name="Moeda 7 2 2" xfId="110" xr:uid="{00000000-0005-0000-0000-00009C000000}"/>
    <cellStyle name="Moeda 8 2" xfId="111" xr:uid="{00000000-0005-0000-0000-00009D000000}"/>
    <cellStyle name="Moeda 8 2 2" xfId="112" xr:uid="{00000000-0005-0000-0000-00009E000000}"/>
    <cellStyle name="Moeda 9 2" xfId="113" xr:uid="{00000000-0005-0000-0000-00009F000000}"/>
    <cellStyle name="Moeda 9 2 2" xfId="114" xr:uid="{00000000-0005-0000-0000-0000A0000000}"/>
    <cellStyle name="Neutral" xfId="116" xr:uid="{00000000-0005-0000-0000-0000A2000000}"/>
    <cellStyle name="Neutral 5" xfId="118" xr:uid="{00000000-0005-0000-0000-0000A4000000}"/>
    <cellStyle name="Normal" xfId="0" builtinId="0"/>
    <cellStyle name="Normal 2" xfId="119" xr:uid="{00000000-0005-0000-0000-0000A5000000}"/>
    <cellStyle name="Normal 2 2" xfId="120" xr:uid="{00000000-0005-0000-0000-0000A6000000}"/>
    <cellStyle name="Normal 2 3" xfId="121" xr:uid="{00000000-0005-0000-0000-0000A7000000}"/>
    <cellStyle name="Normal 3" xfId="122" xr:uid="{00000000-0005-0000-0000-0000A8000000}"/>
    <cellStyle name="Normal 3 2" xfId="7" xr:uid="{00000000-0005-0000-0000-00000D000000}"/>
    <cellStyle name="Normal 3 2 2" xfId="123" xr:uid="{00000000-0005-0000-0000-0000A9000000}"/>
    <cellStyle name="Normal 3 3" xfId="19" xr:uid="{00000000-0005-0000-0000-00003C000000}"/>
    <cellStyle name="Normal 4" xfId="124" xr:uid="{00000000-0005-0000-0000-0000AA000000}"/>
    <cellStyle name="Normal 4 2" xfId="125" xr:uid="{00000000-0005-0000-0000-0000AB000000}"/>
    <cellStyle name="Normal 40" xfId="127" xr:uid="{00000000-0005-0000-0000-0000AD000000}"/>
    <cellStyle name="Normal 40 2" xfId="128" xr:uid="{00000000-0005-0000-0000-0000AE000000}"/>
    <cellStyle name="Normal 5" xfId="129" xr:uid="{00000000-0005-0000-0000-0000AF000000}"/>
    <cellStyle name="Normal 5 2" xfId="11" xr:uid="{00000000-0005-0000-0000-000019000000}"/>
    <cellStyle name="Normal 6" xfId="130" xr:uid="{00000000-0005-0000-0000-0000B0000000}"/>
    <cellStyle name="Normal 6 2" xfId="131" xr:uid="{00000000-0005-0000-0000-0000B1000000}"/>
    <cellStyle name="Normal 7" xfId="132" xr:uid="{00000000-0005-0000-0000-0000B2000000}"/>
    <cellStyle name="Normal 8" xfId="133" xr:uid="{00000000-0005-0000-0000-0000B3000000}"/>
    <cellStyle name="Note" xfId="134" xr:uid="{00000000-0005-0000-0000-0000B4000000}"/>
    <cellStyle name="Note 6" xfId="135" xr:uid="{00000000-0005-0000-0000-0000B5000000}"/>
    <cellStyle name="Output" xfId="136" xr:uid="{00000000-0005-0000-0000-0000B6000000}"/>
    <cellStyle name="Output 2" xfId="69" xr:uid="{00000000-0005-0000-0000-000073000000}"/>
    <cellStyle name="Porcentagem" xfId="5" builtinId="5"/>
    <cellStyle name="Porcentagem 2" xfId="137" xr:uid="{00000000-0005-0000-0000-0000B7000000}"/>
    <cellStyle name="Porcentagem 2 2" xfId="73" xr:uid="{00000000-0005-0000-0000-000077000000}"/>
    <cellStyle name="Porcentagem 2 2 2" xfId="75" xr:uid="{00000000-0005-0000-0000-000079000000}"/>
    <cellStyle name="Porcentagem 2 3" xfId="138" xr:uid="{00000000-0005-0000-0000-0000B8000000}"/>
    <cellStyle name="Porcentagem 3" xfId="139" xr:uid="{00000000-0005-0000-0000-0000B9000000}"/>
    <cellStyle name="Porcentagem 3 2" xfId="141" xr:uid="{00000000-0005-0000-0000-0000BB000000}"/>
    <cellStyle name="Porcentagem 4" xfId="142" xr:uid="{00000000-0005-0000-0000-0000BC000000}"/>
    <cellStyle name="Separador de milhares 10 2" xfId="103" xr:uid="{00000000-0005-0000-0000-000095000000}"/>
    <cellStyle name="Separador de milhares 10 2 2" xfId="83" xr:uid="{00000000-0005-0000-0000-000081000000}"/>
    <cellStyle name="Separador de milhares 13 2" xfId="17" xr:uid="{00000000-0005-0000-0000-000035000000}"/>
    <cellStyle name="Separador de milhares 13 2 2" xfId="143" xr:uid="{00000000-0005-0000-0000-0000BD000000}"/>
    <cellStyle name="Separador de milhares 15 2" xfId="144" xr:uid="{00000000-0005-0000-0000-0000BE000000}"/>
    <cellStyle name="Separador de milhares 15 2 2" xfId="145" xr:uid="{00000000-0005-0000-0000-0000BF000000}"/>
    <cellStyle name="Separador de milhares 2 2" xfId="115" xr:uid="{00000000-0005-0000-0000-0000A1000000}"/>
    <cellStyle name="Separador de milhares 2 2 2" xfId="146" xr:uid="{00000000-0005-0000-0000-0000C0000000}"/>
    <cellStyle name="Separador de milhares 2 2 2 2" xfId="148" xr:uid="{00000000-0005-0000-0000-0000C2000000}"/>
    <cellStyle name="Separador de milhares 2 2 3" xfId="149" xr:uid="{00000000-0005-0000-0000-0000C3000000}"/>
    <cellStyle name="Separador de milhares 2 3" xfId="150" xr:uid="{00000000-0005-0000-0000-0000C4000000}"/>
    <cellStyle name="Separador de milhares 2 3 2" xfId="64" xr:uid="{00000000-0005-0000-0000-00006E000000}"/>
    <cellStyle name="Separador de milhares 3 2" xfId="151" xr:uid="{00000000-0005-0000-0000-0000C5000000}"/>
    <cellStyle name="Separador de milhares 3 2 2" xfId="152" xr:uid="{00000000-0005-0000-0000-0000C6000000}"/>
    <cellStyle name="Title" xfId="153" xr:uid="{00000000-0005-0000-0000-0000C7000000}"/>
    <cellStyle name="Title 2" xfId="39" xr:uid="{00000000-0005-0000-0000-000055000000}"/>
    <cellStyle name="Título 1 1" xfId="147" xr:uid="{00000000-0005-0000-0000-0000C1000000}"/>
    <cellStyle name="Título 1 1 1" xfId="117" xr:uid="{00000000-0005-0000-0000-0000A3000000}"/>
    <cellStyle name="Título 1 1 1 2" xfId="154" xr:uid="{00000000-0005-0000-0000-0000C8000000}"/>
    <cellStyle name="Título 1 1 2" xfId="155" xr:uid="{00000000-0005-0000-0000-0000C9000000}"/>
    <cellStyle name="Título 1 1_ANEXO A - 049.016.G00.PL.002.01Memória" xfId="156" xr:uid="{00000000-0005-0000-0000-0000CA000000}"/>
    <cellStyle name="Título 5" xfId="140" xr:uid="{00000000-0005-0000-0000-0000BA000000}"/>
    <cellStyle name="Título 5 2" xfId="157" xr:uid="{00000000-0005-0000-0000-0000CB000000}"/>
    <cellStyle name="Título 6" xfId="67" xr:uid="{00000000-0005-0000-0000-000071000000}"/>
    <cellStyle name="Título 6 2" xfId="126" xr:uid="{00000000-0005-0000-0000-0000AC000000}"/>
    <cellStyle name="Vírgula" xfId="2" builtinId="3"/>
    <cellStyle name="Vírgula 2" xfId="158" xr:uid="{00000000-0005-0000-0000-0000CC000000}"/>
    <cellStyle name="Vírgula 2 2" xfId="159" xr:uid="{00000000-0005-0000-0000-0000CD000000}"/>
    <cellStyle name="Warning Text" xfId="98" xr:uid="{00000000-0005-0000-0000-000090000000}"/>
    <cellStyle name="Warning Text 2" xfId="100" xr:uid="{00000000-0005-0000-0000-00009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Natal%20(RN)\12.003%20-%20Ampliar%20o%20Sistema%20de%20Energia%20DTCEA%20Natal\02%20-%20OR&#199;AMENTO\02%20-%20CCU%20-%20ADMINSITRATIVOS\ANEXO%20A%20-%20265%2000%20U01%20PL%20002%2000%20REV%20franz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file:///M:\Documents%20and%20Settings\frans\Configura&#231;&#245;es%20locais\Temporary%20Internet%20Files\OLK6C\SFCO%202007\OR&#199;AMENTOS%20%202007\S&#237;tios%20no%20Estado%20de%20S&#227;o%20Paulo\CNMA%20-%20S&#227;o%20Jos&#233;%20dos%20CAmpos\Mem&#243;ria\ANEXO%20A%20-%20C%20A%20116%20058%20P%20PB%20582%20CI%20E00%20PQ%20001%2000.xls?0B5E1E65" TargetMode="External"/><Relationship Id="rId1" Type="http://schemas.openxmlformats.org/officeDocument/2006/relationships/externalLinkPath" Target="file:///\\0B5E1E65\ANEXO%20A%20-%20C%20A%20116%20058%20P%20PB%20582%20CI%20E00%20PQ%20001%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Bras&#237;lia%20(DF)\Projeto%2013.001%20-%20CODA%20-%20Revitaliza&#231;&#227;o%20da%20Sala%20t&#233;cnica%20atual\02%20-%20OR&#199;AMENTO\04%20-%20Or&#231;amento\Anexo%20A%20-%20&#211;leo%20Combust&#237;vel%20006.11.U03.PL.001.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Desktop\CISCEA\Aripuan&#227;\ANEXO%20A%20-%20284.15.G00.PL.001.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Bras&#237;lia%20(DF)\Projeto%2013.001%20-%20CODA%20-%20Revitaliza&#231;&#227;o%20da%20Sala%20t&#233;cnica%20atual\02%20-%20OR&#199;AMENTO\04%20-%20Or&#231;amento\ANEXO%20A%20-%20GRUPO%20GERADOR%20%20Arquitetur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Users\marcoslimamcl\Desktop\Trabalho%20Marcos%20Lima%20(IOR)\TRABALHOS%20SITIOS\Porto%20Seguro%20(BA)\09.046%20-%20Vila%20Habitacional%20de%20Porto%20Seguro\02%20-%20OR&#199;AMENTO\209.14.G00.PL.002.00.xls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microsoft.com/office/2019/04/relationships/externalLinkLongPath" Target="file:///M:\Documents%20and%20Settings\frans\Configura&#231;&#245;es%20locais\Temporary%20Internet%20Files\OLK6C\ADMINISTRATIVAS\OR&#199;AMENTO\RIO%20DE%20JANEIRO%20-%20RJ\CISCEA%20-%20RJ\NOVO%20SIST.%20CLIMATIZA&#199;&#195;O%20DA%20CISCEA\OR&#199;AMENTO\ANEXO%20A%20-%20265.06.U00.PL.008.00.xls?A67073F4" TargetMode="External"/><Relationship Id="rId1" Type="http://schemas.openxmlformats.org/officeDocument/2006/relationships/externalLinkPath" Target="file:///\\A67073F4\ANEXO%20A%20-%20265.06.U00.PL.008.00.xls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microsoft.com/office/2019/04/relationships/externalLinkLongPath" Target="file:///M:\Documents%20and%20Settings\frans\Configura&#231;&#245;es%20locais\Temporary%20Internet%20Files\OLK6C\I%20F%20C%20%20-%20%202009\CIAAR%20-%20Lagoa%20Santa%20(MG)\OR&#199;AMENTO%20099.19.G00.PL.001.00\020-08-ENTREGA%20PARCIAL%20LOT%20E%20CLIENTE-%20EM%20DESENVOLVIMENTO%2025-05-2009\ALOJAMENTO%20ALUNOS%201?5123F872" TargetMode="External"/><Relationship Id="rId1" Type="http://schemas.openxmlformats.org/officeDocument/2006/relationships/externalLinkPath" Target="file:///\\5123F872\ALOJAMENTO%20ALUNOS%20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imatização Prédio DECEA"/>
      <sheetName val="BDI SERVIÇOS"/>
      <sheetName val="BDI PROJETOS"/>
      <sheetName val="BDI EQUIPAMENTOS"/>
      <sheetName val="COMPO"/>
      <sheetName val="CCU001"/>
      <sheetName val="SBC70129"/>
      <sheetName val="SBC70132"/>
      <sheetName val="ORESE7047"/>
      <sheetName val="SBC70131"/>
      <sheetName val="SBC70149"/>
      <sheetName val="SBC120705"/>
      <sheetName val="CCU002"/>
      <sheetName val="CCU003"/>
      <sheetName val="CCU004"/>
      <sheetName val="CCU005"/>
      <sheetName val="CCU006"/>
      <sheetName val="CCU007"/>
      <sheetName val="CCU008"/>
      <sheetName val="CCU009"/>
      <sheetName val="CCU010"/>
      <sheetName val="CCU011"/>
      <sheetName val="CCU012"/>
      <sheetName val="CCU0013"/>
      <sheetName val="CCU0014"/>
      <sheetName val="CCU015"/>
      <sheetName val="CCU016"/>
      <sheetName val="CCU017"/>
      <sheetName val="ORSE7038"/>
      <sheetName val="ORSE7039"/>
      <sheetName val="SBC52536"/>
      <sheetName val="SBC52535"/>
      <sheetName val="SBC52534"/>
      <sheetName val="CCU018"/>
      <sheetName val="CCU019"/>
      <sheetName val="CCU020"/>
      <sheetName val="CCU021"/>
      <sheetName val="CCU022"/>
      <sheetName val="CCU023"/>
      <sheetName val="CCU024"/>
      <sheetName val="CCU025"/>
      <sheetName val="CCU026"/>
      <sheetName val="SBC55512"/>
      <sheetName val="SBC55509"/>
      <sheetName val="SBC52911"/>
      <sheetName val="SBC52912"/>
      <sheetName val="SBC52913"/>
      <sheetName val="INSUM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CEA - SJC"/>
      <sheetName val="As built"/>
      <sheetName val="Composições"/>
      <sheetName val="BDI"/>
      <sheetName val="Canteiro"/>
      <sheetName val="Adm Local"/>
      <sheetName val="Mob_ Desmobilização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rte Interna"/>
      <sheetName val="Parte Externa"/>
    </sheetNames>
    <sheetDataSet>
      <sheetData sheetId="0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ilha VHF UHF Aripuanã"/>
      <sheetName val="BDI de serviço"/>
      <sheetName val="BDI de equipamento"/>
      <sheetName val="BDI DE PROJETOS"/>
      <sheetName val="CRONOGRAMA FISICO-FINANCEIRO"/>
      <sheetName val="CURVA 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QUITETURA - ANEXO A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O GERAL"/>
      <sheetName val="SERVIÇO AUXILIARES E ADM"/>
      <sheetName val="RESUMO URB RED EXT OFICIAIS"/>
      <sheetName val="URB E REDES EXT OFICIAIS"/>
      <sheetName val="RESUMO CASA DE OFICIAIS"/>
      <sheetName val="CASA DE OFICIAIS"/>
      <sheetName val="RESUMO CASA DE SUB E SGT"/>
      <sheetName val="CASA DE SUB E SARGENTOS"/>
      <sheetName val="RESUMO URB E RED EXT SO SG"/>
      <sheetName val="URB E RED EXT SO SG"/>
      <sheetName val="REDES EXTERNAS ELETRONICA"/>
      <sheetName val="Rel. CCU"/>
      <sheetName val="INSUMOS"/>
      <sheetName val="Cronograma Físico-Financeiro"/>
      <sheetName val="Memoria de Calculo do Cronogram"/>
      <sheetName val="ABC Serv."/>
      <sheetName val="CANTEIRO DE OBRAS"/>
      <sheetName val="MOBILIZAÇÃO DESMOBILIZAÇÃO"/>
      <sheetName val="OPERAÇÃO E MANUTENÇÃO"/>
      <sheetName val="ADMINISTRAÇÃO LOCAL"/>
      <sheetName val="1"/>
      <sheetName val="2"/>
      <sheetName val="3"/>
      <sheetName val="4"/>
      <sheetName val="5"/>
      <sheetName val="6"/>
      <sheetName val="7"/>
      <sheetName val="8"/>
      <sheetName val="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COT 03 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COT 04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60"/>
      <sheetName val="161"/>
      <sheetName val="162"/>
      <sheetName val="163"/>
      <sheetName val="164"/>
      <sheetName val="165"/>
      <sheetName val="166"/>
      <sheetName val="167"/>
      <sheetName val="168"/>
      <sheetName val="169"/>
      <sheetName val="170"/>
      <sheetName val="171"/>
      <sheetName val="172"/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  <sheetName val="193"/>
      <sheetName val="194"/>
      <sheetName val="195"/>
      <sheetName val="196"/>
      <sheetName val="197"/>
      <sheetName val="198"/>
      <sheetName val="199"/>
      <sheetName val="201"/>
      <sheetName val="COT 01"/>
      <sheetName val="202"/>
      <sheetName val="COT 02"/>
      <sheetName val="203"/>
      <sheetName val="204"/>
      <sheetName val="205"/>
      <sheetName val="206"/>
      <sheetName val="207"/>
      <sheetName val="208"/>
      <sheetName val="209"/>
      <sheetName val="210"/>
      <sheetName val="211"/>
      <sheetName val="212"/>
      <sheetName val="213"/>
      <sheetName val="214"/>
      <sheetName val="215"/>
      <sheetName val="216"/>
      <sheetName val="217"/>
      <sheetName val="218"/>
      <sheetName val="219"/>
      <sheetName val="220"/>
      <sheetName val="221"/>
      <sheetName val="222"/>
      <sheetName val="223"/>
      <sheetName val="224"/>
      <sheetName val="225"/>
      <sheetName val="226"/>
      <sheetName val="227"/>
      <sheetName val="228"/>
      <sheetName val="229"/>
      <sheetName val="230"/>
      <sheetName val="231"/>
      <sheetName val="232"/>
      <sheetName val="233"/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6"/>
      <sheetName val="249"/>
      <sheetName val="252"/>
      <sheetName val="255"/>
      <sheetName val="258"/>
      <sheetName val="259"/>
      <sheetName val="260"/>
      <sheetName val="261"/>
      <sheetName val="262"/>
      <sheetName val="265"/>
      <sheetName val="266"/>
      <sheetName val="268"/>
      <sheetName val="269"/>
      <sheetName val="270"/>
      <sheetName val="271"/>
      <sheetName val="272"/>
      <sheetName val="273"/>
      <sheetName val="274"/>
      <sheetName val="275"/>
      <sheetName val="276"/>
      <sheetName val="277"/>
      <sheetName val="278"/>
      <sheetName val="279"/>
      <sheetName val="280"/>
      <sheetName val="281"/>
      <sheetName val="282"/>
      <sheetName val="283"/>
      <sheetName val="284"/>
      <sheetName val="285"/>
      <sheetName val="286"/>
      <sheetName val="287"/>
      <sheetName val="288"/>
      <sheetName val="289"/>
      <sheetName val="290"/>
      <sheetName val="29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imatização Prédio CISCEA"/>
      <sheetName val="BDI DE SERVIÇOS"/>
      <sheetName val="BDI DE EQUIPAMENTOS"/>
      <sheetName val="BDI DE PROJETOS"/>
      <sheetName val="Adm. Local"/>
      <sheetName val="Mobilização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PA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7"/>
  <sheetViews>
    <sheetView tabSelected="1" workbookViewId="0">
      <selection activeCell="A3" sqref="A3:E3"/>
    </sheetView>
  </sheetViews>
  <sheetFormatPr defaultColWidth="9.140625" defaultRowHeight="15"/>
  <cols>
    <col min="1" max="1" width="5.5703125" style="156" customWidth="1"/>
    <col min="2" max="2" width="56.42578125" style="157" customWidth="1"/>
    <col min="3" max="3" width="17.28515625" style="158" customWidth="1"/>
    <col min="4" max="4" width="17.85546875" style="158" customWidth="1"/>
    <col min="5" max="5" width="13.7109375" style="158" customWidth="1"/>
    <col min="6" max="6" width="19.42578125" style="158" customWidth="1"/>
    <col min="7" max="16384" width="9.140625" style="158"/>
  </cols>
  <sheetData>
    <row r="1" spans="1:14">
      <c r="A1" s="224" t="s">
        <v>0</v>
      </c>
      <c r="B1" s="224"/>
      <c r="C1" s="224"/>
      <c r="D1" s="224"/>
      <c r="E1" s="224"/>
      <c r="F1" s="224"/>
      <c r="G1" s="39"/>
      <c r="H1" s="39"/>
      <c r="I1" s="39"/>
      <c r="J1" s="39"/>
      <c r="K1" s="39"/>
      <c r="L1" s="39"/>
      <c r="M1" s="39"/>
      <c r="N1" s="39"/>
    </row>
    <row r="2" spans="1:14">
      <c r="A2" s="224" t="s">
        <v>1</v>
      </c>
      <c r="B2" s="224"/>
      <c r="C2" s="224"/>
      <c r="D2" s="224"/>
      <c r="E2" s="224"/>
      <c r="F2" s="224"/>
    </row>
    <row r="3" spans="1:14">
      <c r="A3" s="225" t="s">
        <v>2</v>
      </c>
      <c r="B3" s="225"/>
      <c r="C3" s="225"/>
      <c r="D3" s="225"/>
      <c r="E3" s="225"/>
      <c r="F3" s="40" t="str">
        <f>Orçamento!$M$3</f>
        <v>24/2023</v>
      </c>
    </row>
    <row r="4" spans="1:14">
      <c r="A4" s="226" t="s">
        <v>3</v>
      </c>
      <c r="B4" s="226"/>
      <c r="C4" s="226"/>
      <c r="D4" s="226"/>
      <c r="E4" s="226"/>
      <c r="F4" s="226"/>
    </row>
    <row r="5" spans="1:14" ht="31.5" customHeight="1">
      <c r="A5" s="227" t="str">
        <f>Orçamento!$A$6</f>
        <v>OBRA: Fornecimento, montagem e instalação de 01 (um) equipamento de transporte vertical no Instituto de Ciência e Tecnologia da UFF.</v>
      </c>
      <c r="B5" s="227"/>
      <c r="C5" s="227"/>
      <c r="D5" s="227"/>
      <c r="E5" s="227"/>
      <c r="F5" s="227"/>
      <c r="G5" s="159"/>
      <c r="H5" s="159"/>
      <c r="I5" s="159"/>
      <c r="J5" s="159"/>
      <c r="K5" s="159"/>
      <c r="L5" s="159"/>
      <c r="M5" s="159"/>
      <c r="N5" s="159"/>
    </row>
    <row r="6" spans="1:14" ht="30.75" customHeight="1">
      <c r="A6" s="208" t="str">
        <f>Orçamento!$A$7</f>
        <v>Local: Rua Recife, Lotes 1-7, bairro Jardim Bela Vista, Rio das Ostras - RJ.</v>
      </c>
      <c r="B6" s="208"/>
      <c r="C6" s="208"/>
      <c r="D6" s="208"/>
      <c r="E6" s="208"/>
      <c r="F6" s="208"/>
      <c r="G6" s="160"/>
      <c r="H6" s="160"/>
      <c r="I6" s="160"/>
      <c r="J6" s="160"/>
      <c r="K6" s="160"/>
      <c r="L6" s="160"/>
      <c r="M6" s="1"/>
      <c r="N6" s="1"/>
    </row>
    <row r="7" spans="1:14" ht="15.75" customHeight="1">
      <c r="A7" s="32"/>
      <c r="B7" s="81"/>
      <c r="C7" s="209" t="s">
        <v>4</v>
      </c>
      <c r="D7" s="210"/>
      <c r="E7" s="211" t="s">
        <v>5</v>
      </c>
      <c r="F7" s="212"/>
    </row>
    <row r="8" spans="1:14" ht="15" customHeight="1">
      <c r="A8" s="216" t="s">
        <v>6</v>
      </c>
      <c r="B8" s="218" t="s">
        <v>7</v>
      </c>
      <c r="C8" s="161" t="s">
        <v>8</v>
      </c>
      <c r="D8" s="220" t="s">
        <v>9</v>
      </c>
      <c r="E8" s="162" t="s">
        <v>8</v>
      </c>
      <c r="F8" s="222" t="s">
        <v>9</v>
      </c>
    </row>
    <row r="9" spans="1:14" ht="15" customHeight="1">
      <c r="A9" s="217"/>
      <c r="B9" s="219"/>
      <c r="C9" s="163" t="s">
        <v>10</v>
      </c>
      <c r="D9" s="221"/>
      <c r="E9" s="164" t="s">
        <v>10</v>
      </c>
      <c r="F9" s="223"/>
    </row>
    <row r="10" spans="1:14">
      <c r="A10" s="165" t="s">
        <v>11</v>
      </c>
      <c r="B10" s="166" t="s">
        <v>12</v>
      </c>
      <c r="C10" s="167">
        <f>D10/$D$20</f>
        <v>1.4278551177039463E-2</v>
      </c>
      <c r="D10" s="168">
        <f>Orçamento!$K$12</f>
        <v>1469.95</v>
      </c>
      <c r="E10" s="169" t="e">
        <f>F10/$F$20</f>
        <v>#DIV/0!</v>
      </c>
      <c r="F10" s="170">
        <f>Orçamento!$P$12</f>
        <v>0</v>
      </c>
    </row>
    <row r="11" spans="1:14" ht="6.95" customHeight="1">
      <c r="A11" s="171"/>
      <c r="B11" s="172"/>
      <c r="C11" s="173"/>
      <c r="D11" s="174"/>
      <c r="E11" s="175"/>
      <c r="F11" s="176"/>
    </row>
    <row r="12" spans="1:14">
      <c r="A12" s="177" t="s">
        <v>13</v>
      </c>
      <c r="B12" s="178" t="s">
        <v>14</v>
      </c>
      <c r="C12" s="179">
        <f>D12/$D$20</f>
        <v>1.7900375451246703E-2</v>
      </c>
      <c r="D12" s="180">
        <f>Orçamento!$K$14</f>
        <v>1842.81</v>
      </c>
      <c r="E12" s="169" t="e">
        <f>F12/$F$20</f>
        <v>#DIV/0!</v>
      </c>
      <c r="F12" s="181">
        <f>Orçamento!$P$14</f>
        <v>0</v>
      </c>
    </row>
    <row r="13" spans="1:14" ht="6.95" customHeight="1">
      <c r="A13" s="171"/>
      <c r="B13" s="172"/>
      <c r="C13" s="182"/>
      <c r="D13" s="183"/>
      <c r="E13" s="184"/>
      <c r="F13" s="185"/>
    </row>
    <row r="14" spans="1:14">
      <c r="A14" s="177" t="s">
        <v>15</v>
      </c>
      <c r="B14" s="178" t="s">
        <v>16</v>
      </c>
      <c r="C14" s="179">
        <f>D14/$D$20</f>
        <v>3.5699340599906045E-2</v>
      </c>
      <c r="D14" s="180">
        <f>Orçamento!$K$19</f>
        <v>3675.18</v>
      </c>
      <c r="E14" s="169" t="e">
        <f>F14/$F$20</f>
        <v>#DIV/0!</v>
      </c>
      <c r="F14" s="181">
        <f>Orçamento!$P$19</f>
        <v>0</v>
      </c>
    </row>
    <row r="15" spans="1:14" ht="6.95" customHeight="1">
      <c r="A15" s="171"/>
      <c r="B15" s="172"/>
      <c r="C15" s="173"/>
      <c r="D15" s="183"/>
      <c r="E15" s="175"/>
      <c r="F15" s="185"/>
    </row>
    <row r="16" spans="1:14">
      <c r="A16" s="177" t="s">
        <v>17</v>
      </c>
      <c r="B16" s="178" t="s">
        <v>18</v>
      </c>
      <c r="C16" s="179">
        <f>D16/$D$20</f>
        <v>0.92452946202417297</v>
      </c>
      <c r="D16" s="180">
        <f>Orçamento!$K$21</f>
        <v>95178.57</v>
      </c>
      <c r="E16" s="169" t="e">
        <f>F16/$F$20</f>
        <v>#DIV/0!</v>
      </c>
      <c r="F16" s="181">
        <f>Orçamento!$P$21</f>
        <v>0</v>
      </c>
    </row>
    <row r="17" spans="1:17" ht="6.95" customHeight="1">
      <c r="A17" s="171"/>
      <c r="B17" s="186"/>
      <c r="C17" s="173"/>
      <c r="D17" s="183"/>
      <c r="E17" s="175"/>
      <c r="F17" s="185"/>
    </row>
    <row r="18" spans="1:17">
      <c r="A18" s="177" t="s">
        <v>19</v>
      </c>
      <c r="B18" s="178" t="s">
        <v>20</v>
      </c>
      <c r="C18" s="179">
        <f>D18/$D$20</f>
        <v>7.5922707476348264E-3</v>
      </c>
      <c r="D18" s="180">
        <f>Orçamento!$K$23</f>
        <v>781.6099999999999</v>
      </c>
      <c r="E18" s="169" t="e">
        <f>F18/$F$20</f>
        <v>#DIV/0!</v>
      </c>
      <c r="F18" s="181">
        <f>Orçamento!$P$23</f>
        <v>0</v>
      </c>
    </row>
    <row r="19" spans="1:17" ht="6.95" customHeight="1">
      <c r="A19" s="171"/>
      <c r="B19" s="187"/>
      <c r="C19" s="188"/>
      <c r="D19" s="189"/>
      <c r="E19" s="190"/>
      <c r="F19" s="191"/>
    </row>
    <row r="20" spans="1:17" ht="15" customHeight="1">
      <c r="A20" s="213" t="s">
        <v>21</v>
      </c>
      <c r="B20" s="214"/>
      <c r="C20" s="192">
        <f>SUM(C10:C19)</f>
        <v>1</v>
      </c>
      <c r="D20" s="193">
        <f>SUM(D10:D18)</f>
        <v>102948.12000000001</v>
      </c>
      <c r="E20" s="192" t="e">
        <f>SUM(E10:E19)</f>
        <v>#DIV/0!</v>
      </c>
      <c r="F20" s="194">
        <f>SUM(F10:F19)</f>
        <v>0</v>
      </c>
    </row>
    <row r="21" spans="1:17" ht="19.5" customHeight="1">
      <c r="A21" s="215" t="s">
        <v>22</v>
      </c>
      <c r="B21" s="215"/>
      <c r="C21" s="215"/>
      <c r="D21" s="206" t="s">
        <v>23</v>
      </c>
      <c r="E21" s="206"/>
      <c r="F21" s="206"/>
      <c r="G21" s="195"/>
      <c r="H21" s="195"/>
      <c r="I21" s="195"/>
      <c r="J21" s="195"/>
    </row>
    <row r="22" spans="1:17" ht="42.75" customHeight="1">
      <c r="A22" s="201" t="s">
        <v>24</v>
      </c>
      <c r="B22" s="201"/>
      <c r="C22" s="196" t="s">
        <v>25</v>
      </c>
      <c r="D22" s="207"/>
      <c r="E22" s="207"/>
      <c r="F22" s="207"/>
      <c r="G22" s="195"/>
      <c r="H22" s="195"/>
      <c r="I22" s="195"/>
      <c r="J22" s="195"/>
    </row>
    <row r="23" spans="1:17" ht="20.25" customHeight="1">
      <c r="A23" s="197"/>
      <c r="B23" s="198" t="s">
        <v>26</v>
      </c>
      <c r="C23" s="199"/>
      <c r="D23" s="199"/>
      <c r="E23" s="199"/>
      <c r="F23" s="19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</row>
    <row r="24" spans="1:17" ht="40.5" customHeight="1">
      <c r="A24" s="200"/>
      <c r="B24" s="202" t="s">
        <v>27</v>
      </c>
      <c r="C24" s="203"/>
      <c r="D24" s="203"/>
      <c r="E24" s="203"/>
      <c r="F24" s="203"/>
    </row>
    <row r="25" spans="1:17">
      <c r="A25" s="200"/>
      <c r="B25" s="204"/>
      <c r="C25" s="204"/>
      <c r="D25" s="204"/>
    </row>
    <row r="26" spans="1:17">
      <c r="A26" s="200"/>
      <c r="B26" s="204"/>
      <c r="C26" s="204"/>
      <c r="D26" s="204"/>
    </row>
    <row r="27" spans="1:17">
      <c r="A27" s="200"/>
      <c r="B27" s="33"/>
    </row>
    <row r="28" spans="1:17" ht="24" customHeight="1">
      <c r="A28" s="200"/>
      <c r="B28" s="205"/>
      <c r="C28" s="205"/>
      <c r="D28" s="205"/>
    </row>
    <row r="29" spans="1:17">
      <c r="A29" s="32"/>
      <c r="B29" s="81"/>
    </row>
    <row r="30" spans="1:17">
      <c r="A30" s="32"/>
      <c r="B30" s="81"/>
    </row>
    <row r="31" spans="1:17">
      <c r="A31" s="32"/>
      <c r="B31" s="81"/>
    </row>
    <row r="32" spans="1:17">
      <c r="A32" s="32"/>
      <c r="B32" s="81"/>
    </row>
    <row r="33" spans="1:2">
      <c r="A33" s="32"/>
      <c r="B33" s="81"/>
    </row>
    <row r="34" spans="1:2">
      <c r="A34" s="32"/>
      <c r="B34" s="81"/>
    </row>
    <row r="35" spans="1:2">
      <c r="A35" s="32"/>
      <c r="B35" s="81"/>
    </row>
    <row r="36" spans="1:2">
      <c r="A36" s="32"/>
      <c r="B36" s="81"/>
    </row>
    <row r="37" spans="1:2">
      <c r="A37" s="32"/>
      <c r="B37" s="81"/>
    </row>
    <row r="38" spans="1:2">
      <c r="A38" s="32"/>
      <c r="B38" s="81"/>
    </row>
    <row r="39" spans="1:2">
      <c r="A39" s="32"/>
      <c r="B39" s="81"/>
    </row>
    <row r="40" spans="1:2">
      <c r="A40" s="32"/>
      <c r="B40" s="81"/>
    </row>
    <row r="41" spans="1:2">
      <c r="A41" s="32"/>
      <c r="B41" s="81"/>
    </row>
    <row r="42" spans="1:2">
      <c r="A42" s="32"/>
      <c r="B42" s="81"/>
    </row>
    <row r="43" spans="1:2">
      <c r="A43" s="32"/>
      <c r="B43" s="81"/>
    </row>
    <row r="44" spans="1:2">
      <c r="A44" s="32"/>
      <c r="B44" s="81"/>
    </row>
    <row r="45" spans="1:2">
      <c r="A45" s="32"/>
      <c r="B45" s="81"/>
    </row>
    <row r="46" spans="1:2">
      <c r="A46" s="32"/>
      <c r="B46" s="81"/>
    </row>
    <row r="47" spans="1:2">
      <c r="A47" s="32"/>
      <c r="B47" s="81"/>
    </row>
    <row r="48" spans="1:2">
      <c r="A48" s="32"/>
      <c r="B48" s="81"/>
    </row>
    <row r="49" spans="1:2">
      <c r="A49" s="32"/>
      <c r="B49" s="81"/>
    </row>
    <row r="50" spans="1:2">
      <c r="A50" s="32"/>
      <c r="B50" s="81"/>
    </row>
    <row r="51" spans="1:2">
      <c r="A51" s="32"/>
      <c r="B51" s="81"/>
    </row>
    <row r="52" spans="1:2">
      <c r="A52" s="32"/>
      <c r="B52" s="81"/>
    </row>
    <row r="53" spans="1:2">
      <c r="A53" s="32"/>
      <c r="B53" s="81"/>
    </row>
    <row r="54" spans="1:2">
      <c r="A54" s="32"/>
      <c r="B54" s="81"/>
    </row>
    <row r="55" spans="1:2">
      <c r="A55" s="32"/>
      <c r="B55" s="81"/>
    </row>
    <row r="56" spans="1:2">
      <c r="A56" s="32"/>
      <c r="B56" s="81"/>
    </row>
    <row r="57" spans="1:2">
      <c r="A57" s="32"/>
      <c r="B57" s="81"/>
    </row>
  </sheetData>
  <mergeCells count="20">
    <mergeCell ref="A1:F1"/>
    <mergeCell ref="A2:F2"/>
    <mergeCell ref="A3:E3"/>
    <mergeCell ref="A4:F4"/>
    <mergeCell ref="A5:F5"/>
    <mergeCell ref="A6:F6"/>
    <mergeCell ref="C7:D7"/>
    <mergeCell ref="E7:F7"/>
    <mergeCell ref="A20:B20"/>
    <mergeCell ref="A21:C21"/>
    <mergeCell ref="A8:A9"/>
    <mergeCell ref="B8:B9"/>
    <mergeCell ref="D8:D9"/>
    <mergeCell ref="F8:F9"/>
    <mergeCell ref="A22:B22"/>
    <mergeCell ref="B24:F24"/>
    <mergeCell ref="B25:D25"/>
    <mergeCell ref="B26:D26"/>
    <mergeCell ref="B28:D28"/>
    <mergeCell ref="D21:F22"/>
  </mergeCells>
  <printOptions horizontalCentered="1"/>
  <pageMargins left="0" right="0" top="1.1811023622047201" bottom="0.55118110236220497" header="0.31496062992126" footer="0.35433070866141703"/>
  <pageSetup paperSize="9" scale="90" fitToHeight="16" orientation="landscape"/>
  <headerFooter>
    <oddHeader>&amp;R&amp;"Verdana,Normal"&amp;8Fls.:______
Processo n.º 23069.183923/2022-12</oddHeader>
    <oddFooter>&amp;R&amp;"Verdana,Normal"&amp;8Pág.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57"/>
  <sheetViews>
    <sheetView workbookViewId="0">
      <selection activeCell="M13" sqref="M13"/>
    </sheetView>
  </sheetViews>
  <sheetFormatPr defaultColWidth="9.140625" defaultRowHeight="12.75"/>
  <cols>
    <col min="1" max="1" width="6" style="70" customWidth="1"/>
    <col min="2" max="2" width="9.140625" style="71" customWidth="1"/>
    <col min="3" max="3" width="7.7109375" style="70" customWidth="1"/>
    <col min="4" max="4" width="35" style="72" customWidth="1"/>
    <col min="5" max="5" width="7" style="73" customWidth="1"/>
    <col min="6" max="6" width="9.140625" style="73" customWidth="1"/>
    <col min="7" max="7" width="10.85546875" style="74" customWidth="1"/>
    <col min="8" max="8" width="8.28515625" style="75" customWidth="1"/>
    <col min="9" max="9" width="11.140625" style="76" customWidth="1"/>
    <col min="10" max="10" width="10" style="76" customWidth="1"/>
    <col min="11" max="11" width="12.7109375" style="76" customWidth="1"/>
    <col min="12" max="12" width="8.42578125" style="76" customWidth="1"/>
    <col min="13" max="13" width="11.140625" style="77" customWidth="1"/>
    <col min="14" max="14" width="11" style="78" customWidth="1"/>
    <col min="15" max="15" width="9.85546875" style="79" customWidth="1"/>
    <col min="16" max="16" width="11.7109375" style="79" customWidth="1"/>
    <col min="17" max="16384" width="9.140625" style="79"/>
  </cols>
  <sheetData>
    <row r="1" spans="1:16" ht="15">
      <c r="A1" s="284" t="s">
        <v>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</row>
    <row r="2" spans="1:16" ht="15">
      <c r="A2" s="284" t="s">
        <v>1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</row>
    <row r="3" spans="1:16" ht="15">
      <c r="A3" s="225" t="s">
        <v>28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40" t="s">
        <v>125</v>
      </c>
      <c r="N3" s="40"/>
      <c r="O3" s="40"/>
      <c r="P3" s="40"/>
    </row>
    <row r="4" spans="1:16">
      <c r="A4" s="32"/>
      <c r="B4" s="80"/>
      <c r="C4" s="32"/>
      <c r="D4" s="81"/>
      <c r="E4" s="34"/>
      <c r="F4" s="34"/>
      <c r="G4" s="82"/>
      <c r="H4" s="67"/>
      <c r="I4" s="42"/>
      <c r="J4" s="42"/>
      <c r="K4" s="42"/>
      <c r="L4" s="42"/>
      <c r="M4" s="43"/>
      <c r="N4" s="44"/>
    </row>
    <row r="5" spans="1:16" ht="15">
      <c r="A5" s="285" t="s">
        <v>29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</row>
    <row r="6" spans="1:16" ht="21" customHeight="1">
      <c r="A6" s="227" t="s">
        <v>30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</row>
    <row r="7" spans="1:16" ht="21" customHeight="1">
      <c r="A7" s="277" t="s">
        <v>31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</row>
    <row r="8" spans="1:16" ht="15.75" customHeight="1">
      <c r="A8" s="83"/>
      <c r="B8" s="84"/>
      <c r="C8" s="83"/>
      <c r="D8" s="85"/>
      <c r="E8" s="278" t="s">
        <v>32</v>
      </c>
      <c r="F8" s="279"/>
      <c r="G8" s="279"/>
      <c r="H8" s="279"/>
      <c r="I8" s="279"/>
      <c r="J8" s="279"/>
      <c r="K8" s="280"/>
      <c r="L8" s="281" t="s">
        <v>33</v>
      </c>
      <c r="M8" s="282"/>
      <c r="N8" s="282"/>
      <c r="O8" s="282"/>
      <c r="P8" s="283"/>
    </row>
    <row r="9" spans="1:16" ht="15.75" customHeight="1">
      <c r="A9" s="256" t="s">
        <v>6</v>
      </c>
      <c r="B9" s="258" t="s">
        <v>34</v>
      </c>
      <c r="C9" s="258" t="s">
        <v>35</v>
      </c>
      <c r="D9" s="258" t="s">
        <v>7</v>
      </c>
      <c r="E9" s="260" t="s">
        <v>36</v>
      </c>
      <c r="F9" s="263" t="s">
        <v>37</v>
      </c>
      <c r="G9" s="266" t="s">
        <v>38</v>
      </c>
      <c r="H9" s="269" t="s">
        <v>39</v>
      </c>
      <c r="I9" s="248" t="s">
        <v>40</v>
      </c>
      <c r="J9" s="248"/>
      <c r="K9" s="249"/>
      <c r="L9" s="271" t="s">
        <v>41</v>
      </c>
      <c r="M9" s="274" t="s">
        <v>42</v>
      </c>
      <c r="N9" s="228" t="s">
        <v>40</v>
      </c>
      <c r="O9" s="228"/>
      <c r="P9" s="250"/>
    </row>
    <row r="10" spans="1:16" ht="12.75" customHeight="1">
      <c r="A10" s="256"/>
      <c r="B10" s="258"/>
      <c r="C10" s="258"/>
      <c r="D10" s="258"/>
      <c r="E10" s="261"/>
      <c r="F10" s="264"/>
      <c r="G10" s="267"/>
      <c r="H10" s="258"/>
      <c r="I10" s="248" t="s">
        <v>43</v>
      </c>
      <c r="J10" s="248" t="s">
        <v>44</v>
      </c>
      <c r="K10" s="249"/>
      <c r="L10" s="272"/>
      <c r="M10" s="275"/>
      <c r="N10" s="228" t="s">
        <v>45</v>
      </c>
      <c r="O10" s="228" t="s">
        <v>44</v>
      </c>
      <c r="P10" s="250"/>
    </row>
    <row r="11" spans="1:16" ht="27.75" customHeight="1">
      <c r="A11" s="257"/>
      <c r="B11" s="259"/>
      <c r="C11" s="259"/>
      <c r="D11" s="259"/>
      <c r="E11" s="262"/>
      <c r="F11" s="265"/>
      <c r="G11" s="268"/>
      <c r="H11" s="259"/>
      <c r="I11" s="270"/>
      <c r="J11" s="116" t="s">
        <v>46</v>
      </c>
      <c r="K11" s="117" t="s">
        <v>47</v>
      </c>
      <c r="L11" s="273"/>
      <c r="M11" s="276"/>
      <c r="N11" s="229"/>
      <c r="O11" s="118" t="s">
        <v>48</v>
      </c>
      <c r="P11" s="119" t="s">
        <v>49</v>
      </c>
    </row>
    <row r="12" spans="1:16">
      <c r="A12" s="86">
        <v>1</v>
      </c>
      <c r="B12" s="87"/>
      <c r="C12" s="88"/>
      <c r="D12" s="89" t="s">
        <v>50</v>
      </c>
      <c r="E12" s="90"/>
      <c r="F12" s="90"/>
      <c r="G12" s="91"/>
      <c r="H12" s="92"/>
      <c r="I12" s="92"/>
      <c r="J12" s="92"/>
      <c r="K12" s="120">
        <f>SUM(J13)</f>
        <v>1469.95</v>
      </c>
      <c r="L12" s="121"/>
      <c r="M12" s="122"/>
      <c r="N12" s="123"/>
      <c r="O12" s="124"/>
      <c r="P12" s="125"/>
    </row>
    <row r="13" spans="1:16" ht="67.5">
      <c r="A13" s="93" t="s">
        <v>51</v>
      </c>
      <c r="B13" s="94" t="s">
        <v>52</v>
      </c>
      <c r="C13" s="95" t="s">
        <v>53</v>
      </c>
      <c r="D13" s="96" t="s">
        <v>54</v>
      </c>
      <c r="E13" s="97" t="s">
        <v>55</v>
      </c>
      <c r="F13" s="97">
        <v>115.2</v>
      </c>
      <c r="G13" s="98">
        <v>10.1</v>
      </c>
      <c r="H13" s="99">
        <v>26.41</v>
      </c>
      <c r="I13" s="126">
        <f>TRUNC(G13*(1+(H13/100)),2)</f>
        <v>12.76</v>
      </c>
      <c r="J13" s="127">
        <f>TRUNC(F13*I13,2)</f>
        <v>1469.95</v>
      </c>
      <c r="K13" s="128"/>
      <c r="L13" s="129"/>
      <c r="M13" s="130"/>
      <c r="N13" s="131"/>
      <c r="O13" s="132"/>
      <c r="P13" s="133"/>
    </row>
    <row r="14" spans="1:16">
      <c r="A14" s="100">
        <v>2</v>
      </c>
      <c r="B14" s="101"/>
      <c r="C14" s="102"/>
      <c r="D14" s="103" t="s">
        <v>14</v>
      </c>
      <c r="E14" s="104"/>
      <c r="F14" s="104"/>
      <c r="G14" s="105"/>
      <c r="H14" s="106"/>
      <c r="I14" s="134"/>
      <c r="J14" s="135"/>
      <c r="K14" s="136">
        <f>SUM(J15:J18)</f>
        <v>1842.81</v>
      </c>
      <c r="L14" s="137"/>
      <c r="M14" s="138"/>
      <c r="N14" s="139"/>
      <c r="O14" s="140"/>
      <c r="P14" s="141"/>
    </row>
    <row r="15" spans="1:16" ht="22.5">
      <c r="A15" s="93" t="s">
        <v>56</v>
      </c>
      <c r="B15" s="107" t="s">
        <v>57</v>
      </c>
      <c r="C15" s="95" t="s">
        <v>58</v>
      </c>
      <c r="D15" s="96" t="s">
        <v>59</v>
      </c>
      <c r="E15" s="97" t="s">
        <v>60</v>
      </c>
      <c r="F15" s="97">
        <v>1</v>
      </c>
      <c r="G15" s="98">
        <v>233.94</v>
      </c>
      <c r="H15" s="99">
        <v>26.41</v>
      </c>
      <c r="I15" s="126">
        <f t="shared" ref="I15:I18" si="0">TRUNC(G15*(1+(H15/100)),2)</f>
        <v>295.72000000000003</v>
      </c>
      <c r="J15" s="127">
        <f t="shared" ref="J15:J18" si="1">TRUNC(F15*I15,2)</f>
        <v>295.72000000000003</v>
      </c>
      <c r="K15" s="128"/>
      <c r="L15" s="129"/>
      <c r="M15" s="130"/>
      <c r="N15" s="131"/>
      <c r="O15" s="132"/>
      <c r="P15" s="133"/>
    </row>
    <row r="16" spans="1:16" ht="22.5">
      <c r="A16" s="93" t="s">
        <v>61</v>
      </c>
      <c r="B16" s="107" t="s">
        <v>62</v>
      </c>
      <c r="C16" s="95" t="s">
        <v>58</v>
      </c>
      <c r="D16" s="96" t="s">
        <v>63</v>
      </c>
      <c r="E16" s="97" t="s">
        <v>55</v>
      </c>
      <c r="F16" s="97">
        <v>2.88</v>
      </c>
      <c r="G16" s="98">
        <v>347.53</v>
      </c>
      <c r="H16" s="99">
        <v>26.41</v>
      </c>
      <c r="I16" s="126">
        <f t="shared" si="0"/>
        <v>439.31</v>
      </c>
      <c r="J16" s="127">
        <f t="shared" si="1"/>
        <v>1265.21</v>
      </c>
      <c r="K16" s="128"/>
      <c r="L16" s="129"/>
      <c r="M16" s="130"/>
      <c r="N16" s="131"/>
      <c r="O16" s="132"/>
      <c r="P16" s="133"/>
    </row>
    <row r="17" spans="1:16" ht="101.25">
      <c r="A17" s="93" t="s">
        <v>64</v>
      </c>
      <c r="B17" s="107" t="s">
        <v>65</v>
      </c>
      <c r="C17" s="95" t="s">
        <v>66</v>
      </c>
      <c r="D17" s="96" t="s">
        <v>67</v>
      </c>
      <c r="E17" s="97" t="s">
        <v>68</v>
      </c>
      <c r="F17" s="97">
        <v>10</v>
      </c>
      <c r="G17" s="98">
        <v>20</v>
      </c>
      <c r="H17" s="99">
        <v>26.41</v>
      </c>
      <c r="I17" s="126">
        <f t="shared" si="0"/>
        <v>25.28</v>
      </c>
      <c r="J17" s="127">
        <f t="shared" si="1"/>
        <v>252.8</v>
      </c>
      <c r="K17" s="128"/>
      <c r="L17" s="129"/>
      <c r="M17" s="130"/>
      <c r="N17" s="131"/>
      <c r="O17" s="132"/>
      <c r="P17" s="133"/>
    </row>
    <row r="18" spans="1:16" ht="45">
      <c r="A18" s="93" t="s">
        <v>69</v>
      </c>
      <c r="B18" s="107" t="s">
        <v>70</v>
      </c>
      <c r="C18" s="95" t="s">
        <v>71</v>
      </c>
      <c r="D18" s="96" t="s">
        <v>72</v>
      </c>
      <c r="E18" s="97" t="s">
        <v>73</v>
      </c>
      <c r="F18" s="97">
        <v>1</v>
      </c>
      <c r="G18" s="98">
        <v>23.01</v>
      </c>
      <c r="H18" s="99">
        <v>26.41</v>
      </c>
      <c r="I18" s="126">
        <f t="shared" si="0"/>
        <v>29.08</v>
      </c>
      <c r="J18" s="127">
        <f t="shared" si="1"/>
        <v>29.08</v>
      </c>
      <c r="K18" s="128"/>
      <c r="L18" s="129"/>
      <c r="M18" s="130"/>
      <c r="N18" s="131"/>
      <c r="O18" s="132"/>
      <c r="P18" s="133"/>
    </row>
    <row r="19" spans="1:16">
      <c r="A19" s="100">
        <v>3</v>
      </c>
      <c r="B19" s="101"/>
      <c r="C19" s="102"/>
      <c r="D19" s="103" t="s">
        <v>16</v>
      </c>
      <c r="E19" s="104"/>
      <c r="F19" s="104"/>
      <c r="G19" s="105"/>
      <c r="H19" s="106"/>
      <c r="I19" s="134"/>
      <c r="J19" s="135"/>
      <c r="K19" s="142">
        <f>SUM(J20)</f>
        <v>3675.18</v>
      </c>
      <c r="L19" s="137"/>
      <c r="M19" s="138"/>
      <c r="N19" s="139"/>
      <c r="O19" s="140"/>
      <c r="P19" s="141"/>
    </row>
    <row r="20" spans="1:16" ht="22.5">
      <c r="A20" s="93" t="s">
        <v>74</v>
      </c>
      <c r="B20" s="107" t="s">
        <v>75</v>
      </c>
      <c r="C20" s="95" t="s">
        <v>58</v>
      </c>
      <c r="D20" s="96" t="s">
        <v>76</v>
      </c>
      <c r="E20" s="97" t="s">
        <v>60</v>
      </c>
      <c r="F20" s="97">
        <v>1</v>
      </c>
      <c r="G20" s="98">
        <v>2907.35</v>
      </c>
      <c r="H20" s="99">
        <v>26.41</v>
      </c>
      <c r="I20" s="126">
        <f t="shared" ref="I20" si="2">TRUNC(G20*(1+(H20/100)),2)</f>
        <v>3675.18</v>
      </c>
      <c r="J20" s="127">
        <f t="shared" ref="J20" si="3">TRUNC(F20*I20,2)</f>
        <v>3675.18</v>
      </c>
      <c r="K20" s="128"/>
      <c r="L20" s="129"/>
      <c r="M20" s="130"/>
      <c r="N20" s="131"/>
      <c r="O20" s="132"/>
      <c r="P20" s="133"/>
    </row>
    <row r="21" spans="1:16">
      <c r="A21" s="100">
        <v>4</v>
      </c>
      <c r="B21" s="101"/>
      <c r="C21" s="102"/>
      <c r="D21" s="103" t="s">
        <v>18</v>
      </c>
      <c r="E21" s="104"/>
      <c r="F21" s="104"/>
      <c r="G21" s="105"/>
      <c r="H21" s="106"/>
      <c r="I21" s="134"/>
      <c r="J21" s="135"/>
      <c r="K21" s="142">
        <f>SUM(J22)</f>
        <v>95178.57</v>
      </c>
      <c r="L21" s="137"/>
      <c r="M21" s="138"/>
      <c r="N21" s="139"/>
      <c r="O21" s="140"/>
      <c r="P21" s="141"/>
    </row>
    <row r="22" spans="1:16" ht="22.5">
      <c r="A22" s="93" t="s">
        <v>77</v>
      </c>
      <c r="B22" s="107" t="s">
        <v>78</v>
      </c>
      <c r="C22" s="95" t="s">
        <v>58</v>
      </c>
      <c r="D22" s="96" t="s">
        <v>79</v>
      </c>
      <c r="E22" s="97" t="s">
        <v>80</v>
      </c>
      <c r="F22" s="97">
        <v>3</v>
      </c>
      <c r="G22" s="98">
        <v>27141.919999999998</v>
      </c>
      <c r="H22" s="99">
        <v>16.89</v>
      </c>
      <c r="I22" s="126">
        <f t="shared" ref="I22" si="4">TRUNC(G22*(1+(H22/100)),2)</f>
        <v>31726.19</v>
      </c>
      <c r="J22" s="127">
        <f t="shared" ref="J22" si="5">TRUNC(F22*I22,2)</f>
        <v>95178.57</v>
      </c>
      <c r="K22" s="128"/>
      <c r="L22" s="129"/>
      <c r="M22" s="130"/>
      <c r="N22" s="131"/>
      <c r="O22" s="132"/>
      <c r="P22" s="133"/>
    </row>
    <row r="23" spans="1:16">
      <c r="A23" s="100">
        <v>5</v>
      </c>
      <c r="B23" s="101"/>
      <c r="C23" s="102"/>
      <c r="D23" s="103" t="s">
        <v>20</v>
      </c>
      <c r="E23" s="104"/>
      <c r="F23" s="104"/>
      <c r="G23" s="105"/>
      <c r="H23" s="106"/>
      <c r="I23" s="134"/>
      <c r="J23" s="135"/>
      <c r="K23" s="142">
        <f>SUM(J24:J25)</f>
        <v>781.6099999999999</v>
      </c>
      <c r="L23" s="137"/>
      <c r="M23" s="138"/>
      <c r="N23" s="139"/>
      <c r="O23" s="140"/>
      <c r="P23" s="141"/>
    </row>
    <row r="24" spans="1:16" ht="101.25">
      <c r="A24" s="93" t="s">
        <v>81</v>
      </c>
      <c r="B24" s="94" t="s">
        <v>82</v>
      </c>
      <c r="C24" s="95" t="s">
        <v>83</v>
      </c>
      <c r="D24" s="96" t="s">
        <v>84</v>
      </c>
      <c r="E24" s="97" t="s">
        <v>60</v>
      </c>
      <c r="F24" s="97">
        <v>1</v>
      </c>
      <c r="G24" s="98">
        <v>289.81</v>
      </c>
      <c r="H24" s="99">
        <v>26.41</v>
      </c>
      <c r="I24" s="126">
        <f t="shared" ref="I24:I25" si="6">TRUNC(G24*(1+(H24/100)),2)</f>
        <v>366.34</v>
      </c>
      <c r="J24" s="127">
        <f t="shared" ref="J24:J25" si="7">TRUNC(F24*I24,2)</f>
        <v>366.34</v>
      </c>
      <c r="K24" s="128"/>
      <c r="L24" s="129"/>
      <c r="M24" s="130"/>
      <c r="N24" s="131"/>
      <c r="O24" s="132"/>
      <c r="P24" s="133"/>
    </row>
    <row r="25" spans="1:16">
      <c r="A25" s="93" t="s">
        <v>85</v>
      </c>
      <c r="B25" s="107" t="s">
        <v>86</v>
      </c>
      <c r="C25" s="95" t="s">
        <v>87</v>
      </c>
      <c r="D25" s="96" t="s">
        <v>88</v>
      </c>
      <c r="E25" s="97" t="s">
        <v>55</v>
      </c>
      <c r="F25" s="97">
        <v>36.75</v>
      </c>
      <c r="G25" s="98">
        <v>8.94</v>
      </c>
      <c r="H25" s="99">
        <v>26.41</v>
      </c>
      <c r="I25" s="126">
        <f t="shared" si="6"/>
        <v>11.3</v>
      </c>
      <c r="J25" s="127">
        <f t="shared" si="7"/>
        <v>415.27</v>
      </c>
      <c r="K25" s="128"/>
      <c r="L25" s="129"/>
      <c r="M25" s="130"/>
      <c r="N25" s="131"/>
      <c r="O25" s="132"/>
      <c r="P25" s="133"/>
    </row>
    <row r="26" spans="1:16">
      <c r="A26" s="108"/>
      <c r="B26" s="109"/>
      <c r="C26" s="110"/>
      <c r="D26" s="111"/>
      <c r="E26" s="112"/>
      <c r="F26" s="113"/>
      <c r="G26" s="114"/>
      <c r="H26" s="115"/>
      <c r="I26" s="143"/>
      <c r="J26" s="144"/>
      <c r="K26" s="145"/>
      <c r="L26" s="146"/>
      <c r="M26" s="147"/>
      <c r="N26" s="148"/>
      <c r="O26" s="149"/>
      <c r="P26" s="150"/>
    </row>
    <row r="27" spans="1:16" ht="13.5" customHeight="1">
      <c r="A27" s="251" t="s">
        <v>89</v>
      </c>
      <c r="B27" s="252"/>
      <c r="C27" s="252"/>
      <c r="D27" s="252"/>
      <c r="E27" s="252"/>
      <c r="F27" s="252"/>
      <c r="G27" s="252"/>
      <c r="H27" s="252"/>
      <c r="I27" s="252"/>
      <c r="J27" s="151"/>
      <c r="K27" s="152">
        <f>SUM(K12:K26)</f>
        <v>102948.12000000001</v>
      </c>
      <c r="L27" s="253" t="s">
        <v>90</v>
      </c>
      <c r="M27" s="254"/>
      <c r="N27" s="254"/>
      <c r="O27" s="254"/>
      <c r="P27" s="153">
        <f>SUM(P12:P26)</f>
        <v>0</v>
      </c>
    </row>
    <row r="28" spans="1:16" ht="32.25" customHeight="1">
      <c r="A28" s="255" t="s">
        <v>22</v>
      </c>
      <c r="B28" s="255"/>
      <c r="C28" s="255"/>
      <c r="D28" s="255"/>
      <c r="E28" s="255"/>
      <c r="F28" s="255"/>
      <c r="G28" s="230" t="s">
        <v>23</v>
      </c>
      <c r="H28" s="231"/>
      <c r="I28" s="231"/>
      <c r="J28" s="231"/>
      <c r="K28" s="231"/>
      <c r="L28" s="231"/>
      <c r="M28" s="231"/>
      <c r="N28" s="231"/>
      <c r="O28" s="231"/>
      <c r="P28" s="232"/>
    </row>
    <row r="29" spans="1:16" ht="36" customHeight="1">
      <c r="A29" s="240" t="s">
        <v>24</v>
      </c>
      <c r="B29" s="241"/>
      <c r="C29" s="241"/>
      <c r="D29" s="242"/>
      <c r="E29" s="207" t="s">
        <v>91</v>
      </c>
      <c r="F29" s="243"/>
      <c r="G29" s="233"/>
      <c r="H29" s="234"/>
      <c r="I29" s="234"/>
      <c r="J29" s="234"/>
      <c r="K29" s="234"/>
      <c r="L29" s="234"/>
      <c r="M29" s="234"/>
      <c r="N29" s="234"/>
      <c r="O29" s="234"/>
      <c r="P29" s="235"/>
    </row>
    <row r="30" spans="1:16">
      <c r="A30" s="246" t="s">
        <v>92</v>
      </c>
      <c r="B30" s="244" t="s">
        <v>93</v>
      </c>
      <c r="C30" s="244"/>
      <c r="D30" s="244"/>
      <c r="E30" s="244"/>
      <c r="F30" s="244"/>
      <c r="G30" s="236"/>
      <c r="H30" s="236"/>
      <c r="I30" s="236"/>
      <c r="J30" s="236"/>
      <c r="K30" s="236"/>
      <c r="L30" s="236"/>
      <c r="M30" s="236"/>
      <c r="N30" s="236"/>
      <c r="O30" s="154"/>
      <c r="P30" s="154"/>
    </row>
    <row r="31" spans="1:16">
      <c r="A31" s="247"/>
      <c r="B31" s="245" t="s">
        <v>94</v>
      </c>
      <c r="C31" s="245"/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154"/>
      <c r="P31" s="154"/>
    </row>
    <row r="32" spans="1:16">
      <c r="A32" s="247"/>
      <c r="B32" s="239" t="s">
        <v>95</v>
      </c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</row>
    <row r="33" spans="1:16">
      <c r="A33" s="247"/>
      <c r="B33" s="236" t="s">
        <v>96</v>
      </c>
      <c r="C33" s="236"/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154"/>
      <c r="P33" s="154"/>
    </row>
    <row r="34" spans="1:16" ht="24.75" customHeight="1">
      <c r="A34" s="247"/>
      <c r="B34" s="237" t="s">
        <v>97</v>
      </c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</row>
    <row r="35" spans="1:16">
      <c r="A35" s="247"/>
      <c r="B35" s="238" t="s">
        <v>98</v>
      </c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154"/>
    </row>
    <row r="36" spans="1:16">
      <c r="A36" s="247"/>
      <c r="B36" s="239" t="s">
        <v>99</v>
      </c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154"/>
      <c r="P36" s="154"/>
    </row>
    <row r="37" spans="1:16" ht="28.5" customHeight="1">
      <c r="A37" s="247"/>
      <c r="B37" s="202" t="s">
        <v>100</v>
      </c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</row>
    <row r="185" spans="15:15" ht="30" customHeight="1"/>
    <row r="186" spans="15:15" ht="35.25" customHeight="1"/>
    <row r="187" spans="15:15" ht="40.5" customHeight="1"/>
    <row r="190" spans="15:15" ht="12.75" customHeight="1"/>
    <row r="191" spans="15:15" ht="12.75" customHeight="1">
      <c r="O191" s="155"/>
    </row>
    <row r="192" spans="15:15" ht="24" customHeight="1"/>
    <row r="193" ht="12.75" customHeight="1"/>
    <row r="194" ht="12.75" customHeight="1"/>
    <row r="195" ht="27" customHeight="1"/>
    <row r="349" ht="15" customHeight="1"/>
    <row r="350" ht="33.75" customHeight="1"/>
    <row r="351" ht="31.5" customHeight="1"/>
    <row r="352" ht="24.75" customHeight="1"/>
    <row r="357" ht="26.25" customHeight="1"/>
  </sheetData>
  <sheetProtection algorithmName="SHA-512" hashValue="jqGvvPu457c5v2dSkyN0qrVIHteD1/NjI8nJXDPSuNAt/zisGm159S+VoScY8xnFWSughkuJdnafwtgZzL1uYw==" saltValue="QcLr2MUwcSeGAsxxhLJLaA==" spinCount="100000" sheet="1" selectLockedCells="1"/>
  <mergeCells count="39">
    <mergeCell ref="A1:P1"/>
    <mergeCell ref="A2:P2"/>
    <mergeCell ref="A3:L3"/>
    <mergeCell ref="A5:P5"/>
    <mergeCell ref="A6:P6"/>
    <mergeCell ref="A7:O7"/>
    <mergeCell ref="E8:K8"/>
    <mergeCell ref="L8:P8"/>
    <mergeCell ref="I9:K9"/>
    <mergeCell ref="N9:P9"/>
    <mergeCell ref="G9:G11"/>
    <mergeCell ref="H9:H11"/>
    <mergeCell ref="I10:I11"/>
    <mergeCell ref="L9:L11"/>
    <mergeCell ref="M9:M11"/>
    <mergeCell ref="B36:N36"/>
    <mergeCell ref="B37:P37"/>
    <mergeCell ref="A29:D29"/>
    <mergeCell ref="E29:F29"/>
    <mergeCell ref="B30:N30"/>
    <mergeCell ref="B31:N31"/>
    <mergeCell ref="B32:P32"/>
    <mergeCell ref="A30:A37"/>
    <mergeCell ref="N10:N11"/>
    <mergeCell ref="G28:P29"/>
    <mergeCell ref="B33:N33"/>
    <mergeCell ref="B34:P34"/>
    <mergeCell ref="B35:O35"/>
    <mergeCell ref="J10:K10"/>
    <mergeCell ref="O10:P10"/>
    <mergeCell ref="A27:I27"/>
    <mergeCell ref="L27:O27"/>
    <mergeCell ref="A28:F28"/>
    <mergeCell ref="A9:A11"/>
    <mergeCell ref="B9:B11"/>
    <mergeCell ref="C9:C11"/>
    <mergeCell ref="D9:D11"/>
    <mergeCell ref="E9:E11"/>
    <mergeCell ref="F9:F11"/>
  </mergeCells>
  <printOptions horizontalCentered="1"/>
  <pageMargins left="0" right="0" top="0.8" bottom="0.84" header="0.49" footer="0.196850393700787"/>
  <pageSetup paperSize="9" scale="75" fitToHeight="16" orientation="landscape"/>
  <headerFooter>
    <oddHeader>&amp;R&amp;"Verdana,Normal"&amp;8Fls.:______
Processo n.º 23069.183923/2022-12</oddHeader>
    <oddFooter>&amp;R&amp;"Verdana,Normal"&amp;8Pág.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26"/>
  <sheetViews>
    <sheetView workbookViewId="0">
      <selection activeCell="I17" sqref="I17"/>
    </sheetView>
  </sheetViews>
  <sheetFormatPr defaultColWidth="9" defaultRowHeight="15"/>
  <cols>
    <col min="1" max="1" width="6" customWidth="1"/>
    <col min="2" max="2" width="32.5703125" customWidth="1"/>
    <col min="3" max="3" width="13" customWidth="1"/>
    <col min="4" max="4" width="13.140625" customWidth="1"/>
    <col min="5" max="6" width="10.140625" customWidth="1"/>
    <col min="7" max="10" width="12.7109375" customWidth="1"/>
    <col min="11" max="11" width="12.42578125" customWidth="1"/>
    <col min="12" max="13" width="12.7109375" customWidth="1"/>
    <col min="14" max="14" width="12.28515625" customWidth="1"/>
  </cols>
  <sheetData>
    <row r="1" spans="1:17" ht="15.75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39"/>
      <c r="O1" s="39"/>
      <c r="P1" s="39"/>
    </row>
    <row r="2" spans="1:17" ht="15.75">
      <c r="A2" s="224" t="s">
        <v>1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39"/>
      <c r="O2" s="39"/>
      <c r="P2" s="39"/>
    </row>
    <row r="3" spans="1:17" ht="15.75">
      <c r="A3" s="225" t="s">
        <v>101</v>
      </c>
      <c r="B3" s="225"/>
      <c r="C3" s="225"/>
      <c r="D3" s="225"/>
      <c r="E3" s="225"/>
      <c r="F3" s="225"/>
      <c r="G3" s="225"/>
      <c r="H3" s="225"/>
      <c r="I3" s="225"/>
      <c r="J3" s="40" t="str">
        <f>Orçamento!$M$3</f>
        <v>24/2023</v>
      </c>
      <c r="K3" s="40"/>
      <c r="L3" s="40"/>
      <c r="M3" s="40"/>
      <c r="N3" s="41"/>
      <c r="O3" s="41"/>
      <c r="P3" s="41"/>
    </row>
    <row r="4" spans="1:17">
      <c r="A4" s="331" t="s">
        <v>102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42"/>
      <c r="O4" s="43"/>
      <c r="P4" s="44"/>
    </row>
    <row r="5" spans="1:17" ht="15" customHeight="1">
      <c r="A5" s="227" t="str">
        <f>Orçamento!$A$6</f>
        <v>OBRA: Fornecimento, montagem e instalação de 01 (um) equipamento de transporte vertical no Instituto de Ciência e Tecnologia da UFF.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45"/>
      <c r="O5" s="45"/>
      <c r="P5" s="45"/>
    </row>
    <row r="6" spans="1:17" ht="15" customHeight="1">
      <c r="A6" s="227"/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46"/>
      <c r="O6" s="46"/>
      <c r="P6" s="46"/>
      <c r="Q6" s="46"/>
    </row>
    <row r="7" spans="1:17" ht="29.25" customHeight="1">
      <c r="A7" s="208" t="str">
        <f>Orçamento!$A$7</f>
        <v>Local: Rua Recife, Lotes 1-7, bairro Jardim Bela Vista, Rio das Ostras - RJ.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47"/>
      <c r="O7" s="47"/>
    </row>
    <row r="8" spans="1:17">
      <c r="A8" s="322" t="s">
        <v>6</v>
      </c>
      <c r="B8" s="296" t="s">
        <v>103</v>
      </c>
      <c r="C8" s="296" t="s">
        <v>104</v>
      </c>
      <c r="D8" s="296" t="s">
        <v>8</v>
      </c>
      <c r="E8" s="315" t="s">
        <v>105</v>
      </c>
      <c r="F8" s="315"/>
      <c r="G8" s="315"/>
      <c r="H8" s="315"/>
      <c r="I8" s="316"/>
      <c r="J8" s="316"/>
      <c r="K8" s="316"/>
      <c r="L8" s="316"/>
      <c r="M8" s="288" t="s">
        <v>106</v>
      </c>
      <c r="N8" s="48"/>
    </row>
    <row r="9" spans="1:17">
      <c r="A9" s="323"/>
      <c r="B9" s="297"/>
      <c r="C9" s="297"/>
      <c r="D9" s="297"/>
      <c r="E9" s="2" t="s">
        <v>107</v>
      </c>
      <c r="F9" s="2" t="s">
        <v>108</v>
      </c>
      <c r="G9" s="2" t="s">
        <v>109</v>
      </c>
      <c r="H9" s="2" t="s">
        <v>110</v>
      </c>
      <c r="I9" s="49" t="s">
        <v>111</v>
      </c>
      <c r="J9" s="49" t="s">
        <v>112</v>
      </c>
      <c r="K9" s="49" t="s">
        <v>113</v>
      </c>
      <c r="L9" s="49" t="s">
        <v>114</v>
      </c>
      <c r="M9" s="289"/>
      <c r="N9" s="48"/>
    </row>
    <row r="10" spans="1:17" ht="9.9499999999999993" customHeight="1">
      <c r="A10" s="324" t="s">
        <v>115</v>
      </c>
      <c r="B10" s="327" t="s">
        <v>12</v>
      </c>
      <c r="C10" s="300">
        <f>Resumo!D10</f>
        <v>1469.95</v>
      </c>
      <c r="D10" s="286">
        <f>C10/C$21</f>
        <v>1.4278551177039463E-2</v>
      </c>
      <c r="E10" s="3">
        <v>1</v>
      </c>
      <c r="F10" s="4"/>
      <c r="G10" s="4"/>
      <c r="H10" s="4"/>
      <c r="I10" s="50"/>
      <c r="J10" s="50"/>
      <c r="K10" s="50"/>
      <c r="L10" s="50"/>
      <c r="M10" s="51">
        <f>SUM(E10:L10)</f>
        <v>1</v>
      </c>
      <c r="N10" s="48"/>
    </row>
    <row r="11" spans="1:17" ht="15" customHeight="1">
      <c r="A11" s="325"/>
      <c r="B11" s="328"/>
      <c r="C11" s="301"/>
      <c r="D11" s="287"/>
      <c r="E11" s="5">
        <f>$C10*E10</f>
        <v>1469.95</v>
      </c>
      <c r="F11" s="6"/>
      <c r="G11" s="6"/>
      <c r="H11" s="6"/>
      <c r="I11" s="52"/>
      <c r="J11" s="52"/>
      <c r="K11" s="52"/>
      <c r="L11" s="6"/>
      <c r="M11" s="53">
        <f>SUM(E11:L11)</f>
        <v>1469.95</v>
      </c>
      <c r="N11" s="37"/>
    </row>
    <row r="12" spans="1:17" ht="9.9499999999999993" customHeight="1">
      <c r="A12" s="326" t="s">
        <v>116</v>
      </c>
      <c r="B12" s="329" t="str">
        <f>Resumo!$B$12</f>
        <v>SERVIÇOS PRELIMINARES</v>
      </c>
      <c r="C12" s="302">
        <f>Resumo!D12</f>
        <v>1842.81</v>
      </c>
      <c r="D12" s="286">
        <f>C12/C$21</f>
        <v>1.7900375451246703E-2</v>
      </c>
      <c r="E12" s="7"/>
      <c r="F12" s="8">
        <v>1</v>
      </c>
      <c r="G12" s="7"/>
      <c r="H12" s="7"/>
      <c r="I12" s="7"/>
      <c r="J12" s="7"/>
      <c r="K12" s="7"/>
      <c r="L12" s="7"/>
      <c r="M12" s="54">
        <f t="shared" ref="M12:M19" si="0">SUM(E12:L12)</f>
        <v>1</v>
      </c>
      <c r="N12" s="37"/>
    </row>
    <row r="13" spans="1:17">
      <c r="A13" s="325"/>
      <c r="B13" s="330"/>
      <c r="C13" s="301"/>
      <c r="D13" s="287"/>
      <c r="E13" s="9"/>
      <c r="F13" s="5">
        <f>$C12*F12</f>
        <v>1842.81</v>
      </c>
      <c r="G13" s="10"/>
      <c r="H13" s="10"/>
      <c r="I13" s="10"/>
      <c r="J13" s="10"/>
      <c r="K13" s="10"/>
      <c r="L13" s="10"/>
      <c r="M13" s="55">
        <f t="shared" si="0"/>
        <v>1842.81</v>
      </c>
      <c r="N13" s="37"/>
    </row>
    <row r="14" spans="1:17" ht="9.9499999999999993" customHeight="1">
      <c r="A14" s="326" t="s">
        <v>117</v>
      </c>
      <c r="B14" s="298" t="str">
        <f>Resumo!$B$14</f>
        <v>INSTALAÇÕES ELÉTRICAS</v>
      </c>
      <c r="C14" s="302">
        <f>Resumo!D14</f>
        <v>3675.18</v>
      </c>
      <c r="D14" s="286">
        <f>C14/C$21</f>
        <v>3.5699340599906045E-2</v>
      </c>
      <c r="E14" s="7"/>
      <c r="F14" s="11">
        <v>0.2</v>
      </c>
      <c r="G14" s="11">
        <v>0.2</v>
      </c>
      <c r="H14" s="11">
        <v>0.2</v>
      </c>
      <c r="I14" s="11">
        <v>0.2</v>
      </c>
      <c r="J14" s="11">
        <v>0.2</v>
      </c>
      <c r="K14" s="56"/>
      <c r="L14" s="56"/>
      <c r="M14" s="57">
        <f t="shared" si="0"/>
        <v>1</v>
      </c>
      <c r="N14" s="37"/>
    </row>
    <row r="15" spans="1:17">
      <c r="A15" s="325"/>
      <c r="B15" s="299"/>
      <c r="C15" s="301"/>
      <c r="D15" s="287"/>
      <c r="E15" s="9"/>
      <c r="F15" s="5">
        <f>$C14*F14</f>
        <v>735.03600000000006</v>
      </c>
      <c r="G15" s="5">
        <f>$C14*G14</f>
        <v>735.03600000000006</v>
      </c>
      <c r="H15" s="5">
        <f>$C14*H14</f>
        <v>735.03600000000006</v>
      </c>
      <c r="I15" s="5">
        <f>$C14*I14</f>
        <v>735.03600000000006</v>
      </c>
      <c r="J15" s="5">
        <f>$C14*J14</f>
        <v>735.03600000000006</v>
      </c>
      <c r="K15" s="58"/>
      <c r="L15" s="58"/>
      <c r="M15" s="55">
        <f t="shared" si="0"/>
        <v>3675.1800000000003</v>
      </c>
      <c r="N15" s="37"/>
    </row>
    <row r="16" spans="1:17" ht="9.9499999999999993" customHeight="1">
      <c r="A16" s="326" t="s">
        <v>118</v>
      </c>
      <c r="B16" s="298" t="str">
        <f>Resumo!$B$16</f>
        <v>EQUIPAMENTOS</v>
      </c>
      <c r="C16" s="303">
        <f>Resumo!D16</f>
        <v>95178.57</v>
      </c>
      <c r="D16" s="286">
        <f>C16/C$21</f>
        <v>0.92452946202417297</v>
      </c>
      <c r="E16" s="12"/>
      <c r="F16" s="13"/>
      <c r="G16" s="14">
        <v>0.2</v>
      </c>
      <c r="H16" s="15"/>
      <c r="I16" s="14">
        <v>0.2</v>
      </c>
      <c r="J16" s="59"/>
      <c r="K16" s="60">
        <v>0.6</v>
      </c>
      <c r="L16" s="59"/>
      <c r="M16" s="54">
        <f t="shared" si="0"/>
        <v>1</v>
      </c>
      <c r="N16" s="37"/>
    </row>
    <row r="17" spans="1:17">
      <c r="A17" s="325"/>
      <c r="B17" s="299"/>
      <c r="C17" s="304"/>
      <c r="D17" s="287"/>
      <c r="E17" s="9"/>
      <c r="F17" s="9"/>
      <c r="G17" s="5">
        <f>$C16*G16</f>
        <v>19035.714000000004</v>
      </c>
      <c r="H17" s="10"/>
      <c r="I17" s="5">
        <f>$C16*I16</f>
        <v>19035.714000000004</v>
      </c>
      <c r="J17" s="58"/>
      <c r="K17" s="5">
        <f>$C16*K16</f>
        <v>57107.142</v>
      </c>
      <c r="L17" s="58"/>
      <c r="M17" s="55">
        <f t="shared" si="0"/>
        <v>95178.57</v>
      </c>
      <c r="N17" s="37"/>
    </row>
    <row r="18" spans="1:17" ht="9.9499999999999993" customHeight="1">
      <c r="A18" s="326" t="s">
        <v>119</v>
      </c>
      <c r="B18" s="298" t="str">
        <f>Resumo!$B$18</f>
        <v>SERVIÇOS COMPLEMENTARES</v>
      </c>
      <c r="C18" s="303">
        <f>Resumo!D18</f>
        <v>781.6099999999999</v>
      </c>
      <c r="D18" s="286">
        <f>C18/C$21</f>
        <v>7.5922707476348264E-3</v>
      </c>
      <c r="E18" s="16"/>
      <c r="F18" s="13"/>
      <c r="G18" s="13"/>
      <c r="H18" s="13"/>
      <c r="I18" s="13"/>
      <c r="J18" s="61"/>
      <c r="K18" s="61"/>
      <c r="L18" s="62">
        <v>1</v>
      </c>
      <c r="M18" s="54">
        <f t="shared" si="0"/>
        <v>1</v>
      </c>
      <c r="N18" s="37"/>
    </row>
    <row r="19" spans="1:17">
      <c r="A19" s="325"/>
      <c r="B19" s="299"/>
      <c r="C19" s="304"/>
      <c r="D19" s="287"/>
      <c r="E19" s="9"/>
      <c r="F19" s="10"/>
      <c r="G19" s="10"/>
      <c r="H19" s="10"/>
      <c r="I19" s="10"/>
      <c r="J19" s="58"/>
      <c r="K19" s="58"/>
      <c r="L19" s="5">
        <f>$C18*L18</f>
        <v>781.6099999999999</v>
      </c>
      <c r="M19" s="55">
        <f t="shared" si="0"/>
        <v>781.6099999999999</v>
      </c>
      <c r="N19" s="37"/>
    </row>
    <row r="20" spans="1:17" ht="6.95" customHeight="1">
      <c r="A20" s="17"/>
      <c r="B20" s="18"/>
      <c r="C20" s="19"/>
      <c r="D20" s="20"/>
      <c r="E20" s="21"/>
      <c r="F20" s="21"/>
      <c r="G20" s="21"/>
      <c r="H20" s="21"/>
      <c r="I20" s="63"/>
      <c r="J20" s="63"/>
      <c r="K20" s="63"/>
      <c r="L20" s="63"/>
      <c r="M20" s="64"/>
      <c r="N20" s="48"/>
    </row>
    <row r="21" spans="1:17">
      <c r="A21" s="317" t="s">
        <v>120</v>
      </c>
      <c r="B21" s="318"/>
      <c r="C21" s="22">
        <f>SUM(C10:C19)</f>
        <v>102948.12000000001</v>
      </c>
      <c r="D21" s="23">
        <f>SUM(D10:D19)</f>
        <v>1</v>
      </c>
      <c r="E21" s="24"/>
      <c r="F21" s="25"/>
      <c r="G21" s="25"/>
      <c r="H21" s="25"/>
      <c r="I21" s="65"/>
      <c r="J21" s="65"/>
      <c r="K21" s="65"/>
      <c r="L21" s="65"/>
      <c r="M21" s="66">
        <f>M19+M17+M15+M13+M11</f>
        <v>102948.12000000001</v>
      </c>
      <c r="N21" s="37"/>
    </row>
    <row r="22" spans="1:17">
      <c r="A22" s="319" t="s">
        <v>121</v>
      </c>
      <c r="B22" s="320"/>
      <c r="C22" s="320"/>
      <c r="D22" s="321"/>
      <c r="E22" s="26">
        <f>E15+E17+E19+E13+E11</f>
        <v>1469.95</v>
      </c>
      <c r="F22" s="26">
        <f t="shared" ref="F22:L22" si="1">F15+F17+F19+F13+F11</f>
        <v>2577.846</v>
      </c>
      <c r="G22" s="26">
        <f t="shared" si="1"/>
        <v>19770.750000000004</v>
      </c>
      <c r="H22" s="26">
        <f t="shared" si="1"/>
        <v>735.03600000000006</v>
      </c>
      <c r="I22" s="26">
        <f t="shared" si="1"/>
        <v>19770.750000000004</v>
      </c>
      <c r="J22" s="26">
        <f t="shared" si="1"/>
        <v>735.03600000000006</v>
      </c>
      <c r="K22" s="26">
        <f t="shared" si="1"/>
        <v>57107.142</v>
      </c>
      <c r="L22" s="26">
        <f t="shared" si="1"/>
        <v>781.6099999999999</v>
      </c>
      <c r="M22" s="48"/>
      <c r="N22" s="37"/>
    </row>
    <row r="23" spans="1:17">
      <c r="A23" s="319" t="s">
        <v>122</v>
      </c>
      <c r="B23" s="320"/>
      <c r="C23" s="320"/>
      <c r="D23" s="321"/>
      <c r="E23" s="27">
        <f>E22/$C$21</f>
        <v>1.4278551177039463E-2</v>
      </c>
      <c r="F23" s="27">
        <f t="shared" ref="F23:L23" si="2">F22/$C$21</f>
        <v>2.5040243571227912E-2</v>
      </c>
      <c r="G23" s="27">
        <f t="shared" si="2"/>
        <v>0.19204576052481581</v>
      </c>
      <c r="H23" s="27">
        <f t="shared" si="2"/>
        <v>7.1398681199812096E-3</v>
      </c>
      <c r="I23" s="27">
        <f t="shared" si="2"/>
        <v>0.19204576052481581</v>
      </c>
      <c r="J23" s="27">
        <f t="shared" si="2"/>
        <v>7.1398681199812096E-3</v>
      </c>
      <c r="K23" s="27">
        <f t="shared" si="2"/>
        <v>0.55471767721450371</v>
      </c>
      <c r="L23" s="27">
        <f t="shared" si="2"/>
        <v>7.5922707476348264E-3</v>
      </c>
      <c r="M23" s="48"/>
      <c r="N23" s="37"/>
    </row>
    <row r="24" spans="1:17">
      <c r="A24" s="319" t="s">
        <v>123</v>
      </c>
      <c r="B24" s="320"/>
      <c r="C24" s="320"/>
      <c r="D24" s="321"/>
      <c r="E24" s="28">
        <f>E22</f>
        <v>1469.95</v>
      </c>
      <c r="F24" s="28">
        <f>E24+F22</f>
        <v>4047.7960000000003</v>
      </c>
      <c r="G24" s="28">
        <f t="shared" ref="G24:L24" si="3">F24+G22</f>
        <v>23818.546000000002</v>
      </c>
      <c r="H24" s="28">
        <f t="shared" si="3"/>
        <v>24553.582000000002</v>
      </c>
      <c r="I24" s="28">
        <f t="shared" si="3"/>
        <v>44324.332000000009</v>
      </c>
      <c r="J24" s="28">
        <f t="shared" si="3"/>
        <v>45059.368000000009</v>
      </c>
      <c r="K24" s="28">
        <f t="shared" si="3"/>
        <v>102166.51000000001</v>
      </c>
      <c r="L24" s="28">
        <f t="shared" si="3"/>
        <v>102948.12000000001</v>
      </c>
      <c r="M24" s="48"/>
      <c r="N24" s="37"/>
    </row>
    <row r="25" spans="1:17">
      <c r="A25" s="305" t="s">
        <v>124</v>
      </c>
      <c r="B25" s="306"/>
      <c r="C25" s="306"/>
      <c r="D25" s="307"/>
      <c r="E25" s="29">
        <f>E23</f>
        <v>1.4278551177039463E-2</v>
      </c>
      <c r="F25" s="30">
        <f>E25+F23</f>
        <v>3.9318794748267376E-2</v>
      </c>
      <c r="G25" s="30">
        <f t="shared" ref="G25:L25" si="4">F25+G23</f>
        <v>0.23136455527308319</v>
      </c>
      <c r="H25" s="30">
        <f t="shared" si="4"/>
        <v>0.23850442339306441</v>
      </c>
      <c r="I25" s="30">
        <f t="shared" si="4"/>
        <v>0.43055018391788025</v>
      </c>
      <c r="J25" s="30">
        <f t="shared" si="4"/>
        <v>0.43769005203786143</v>
      </c>
      <c r="K25" s="30">
        <f t="shared" si="4"/>
        <v>0.9924077292523652</v>
      </c>
      <c r="L25" s="30">
        <f t="shared" si="4"/>
        <v>1</v>
      </c>
      <c r="M25" s="48"/>
      <c r="N25" s="37"/>
    </row>
    <row r="26" spans="1:17" ht="33" customHeight="1">
      <c r="A26" s="308" t="s">
        <v>22</v>
      </c>
      <c r="B26" s="309"/>
      <c r="C26" s="309"/>
      <c r="D26" s="310"/>
      <c r="E26" s="290" t="s">
        <v>23</v>
      </c>
      <c r="F26" s="291"/>
      <c r="G26" s="291"/>
      <c r="H26" s="291"/>
      <c r="I26" s="291"/>
      <c r="J26" s="291"/>
      <c r="K26" s="291"/>
      <c r="L26" s="292"/>
      <c r="M26" s="37"/>
      <c r="N26" s="37"/>
    </row>
    <row r="27" spans="1:17" ht="33" customHeight="1">
      <c r="A27" s="311" t="s">
        <v>24</v>
      </c>
      <c r="B27" s="312"/>
      <c r="C27" s="313"/>
      <c r="D27" s="31" t="s">
        <v>91</v>
      </c>
      <c r="E27" s="293"/>
      <c r="F27" s="294"/>
      <c r="G27" s="294"/>
      <c r="H27" s="294"/>
      <c r="I27" s="294"/>
      <c r="J27" s="294"/>
      <c r="K27" s="294"/>
      <c r="L27" s="295"/>
      <c r="M27" s="37"/>
      <c r="N27" s="37"/>
    </row>
    <row r="28" spans="1:17">
      <c r="A28" s="314" t="s">
        <v>92</v>
      </c>
      <c r="B28" s="314"/>
      <c r="C28" s="32"/>
      <c r="D28" s="32"/>
      <c r="E28" s="33"/>
      <c r="F28" s="34"/>
      <c r="G28" s="34"/>
      <c r="H28" s="34"/>
      <c r="I28" s="34"/>
      <c r="J28" s="34"/>
      <c r="K28" s="34"/>
      <c r="L28" s="67"/>
      <c r="M28" s="42"/>
      <c r="N28" s="68"/>
    </row>
    <row r="29" spans="1:17" ht="27" customHeight="1">
      <c r="A29" s="35"/>
      <c r="B29" s="202" t="s">
        <v>27</v>
      </c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69"/>
      <c r="N29" s="69"/>
      <c r="O29" s="69"/>
      <c r="P29" s="69"/>
      <c r="Q29" s="69"/>
    </row>
    <row r="30" spans="1:17">
      <c r="A30" s="32"/>
      <c r="B30" s="36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</row>
    <row r="31" spans="1:17">
      <c r="A31" s="32"/>
      <c r="B31" s="36"/>
      <c r="C31" s="33"/>
      <c r="D31" s="33"/>
      <c r="E31" s="37"/>
      <c r="F31" s="33"/>
      <c r="G31" s="33"/>
      <c r="H31" s="33"/>
      <c r="I31" s="33"/>
      <c r="J31" s="33"/>
      <c r="K31" s="33"/>
      <c r="L31" s="33"/>
      <c r="M31" s="33"/>
      <c r="N31" s="33"/>
    </row>
    <row r="32" spans="1:17">
      <c r="A32" s="38"/>
      <c r="B32" s="36"/>
      <c r="C32" s="33"/>
      <c r="D32" s="33"/>
      <c r="E32" s="37"/>
      <c r="F32" s="33"/>
      <c r="G32" s="33"/>
      <c r="H32" s="33"/>
      <c r="I32" s="33"/>
      <c r="J32" s="33"/>
      <c r="K32" s="33"/>
      <c r="L32" s="33"/>
      <c r="M32" s="33"/>
      <c r="N32" s="33"/>
    </row>
    <row r="33" spans="1:14">
      <c r="A33" s="32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68"/>
    </row>
    <row r="34" spans="1:14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</row>
    <row r="35" spans="1:14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</row>
    <row r="36" spans="1:14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</row>
    <row r="37" spans="1:14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</row>
    <row r="38" spans="1:14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</row>
    <row r="39" spans="1:14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</row>
    <row r="40" spans="1:14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</row>
    <row r="41" spans="1:14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</row>
    <row r="42" spans="1:14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</row>
    <row r="43" spans="1:14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</row>
    <row r="44" spans="1:14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</row>
    <row r="45" spans="1:14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</row>
    <row r="46" spans="1:14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</row>
    <row r="47" spans="1:14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</row>
    <row r="48" spans="1:14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</row>
    <row r="49" spans="1:14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</row>
    <row r="50" spans="1:14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</row>
    <row r="51" spans="1:14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</row>
    <row r="52" spans="1:14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</row>
    <row r="53" spans="1:14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</row>
    <row r="54" spans="1:14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</row>
    <row r="55" spans="1:14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</row>
    <row r="56" spans="1:14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</row>
    <row r="57" spans="1:14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1:14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</row>
    <row r="59" spans="1:14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</row>
    <row r="60" spans="1:14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</row>
    <row r="61" spans="1:14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</row>
    <row r="62" spans="1:14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</row>
    <row r="63" spans="1:14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</row>
    <row r="64" spans="1:14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</row>
    <row r="65" spans="1:14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</row>
    <row r="66" spans="1:14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</row>
    <row r="67" spans="1:14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</row>
    <row r="68" spans="1:14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</row>
    <row r="69" spans="1:14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</row>
    <row r="70" spans="1:14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</row>
    <row r="71" spans="1:14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</row>
    <row r="72" spans="1:14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</row>
    <row r="73" spans="1:14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</row>
    <row r="74" spans="1:14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</row>
    <row r="75" spans="1:14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</row>
    <row r="76" spans="1:14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</row>
    <row r="77" spans="1:14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</row>
    <row r="78" spans="1:14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</row>
    <row r="79" spans="1:14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</row>
    <row r="80" spans="1:14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</row>
    <row r="81" spans="1:14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</row>
    <row r="82" spans="1:14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</row>
    <row r="83" spans="1:14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</row>
    <row r="84" spans="1:14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</row>
    <row r="85" spans="1:14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</row>
    <row r="86" spans="1:14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</row>
    <row r="87" spans="1:14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</row>
    <row r="88" spans="1:14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</row>
    <row r="89" spans="1:14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</row>
    <row r="90" spans="1:14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</row>
    <row r="91" spans="1:14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</row>
    <row r="92" spans="1:14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</row>
    <row r="93" spans="1:14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</row>
    <row r="94" spans="1:14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</row>
    <row r="95" spans="1:14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</row>
    <row r="96" spans="1:14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</row>
    <row r="97" spans="1:14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</row>
    <row r="98" spans="1:14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</row>
    <row r="99" spans="1:14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</row>
    <row r="100" spans="1:14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</row>
    <row r="101" spans="1:14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</row>
    <row r="102" spans="1:14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</row>
    <row r="103" spans="1:14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</row>
    <row r="104" spans="1:14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</row>
    <row r="105" spans="1:14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</row>
    <row r="106" spans="1:14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</row>
    <row r="107" spans="1:14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</row>
    <row r="108" spans="1:14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</row>
    <row r="109" spans="1:14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</row>
    <row r="110" spans="1:14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</row>
    <row r="111" spans="1:14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</row>
    <row r="112" spans="1:14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</row>
    <row r="113" spans="1:14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</row>
    <row r="114" spans="1:14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</row>
    <row r="115" spans="1:14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</row>
    <row r="116" spans="1:14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</row>
    <row r="117" spans="1:14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</row>
    <row r="118" spans="1:14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</row>
    <row r="119" spans="1:14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</row>
    <row r="120" spans="1:14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</row>
    <row r="121" spans="1:14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</row>
    <row r="122" spans="1:14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</row>
    <row r="123" spans="1:14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</row>
    <row r="124" spans="1:14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</row>
    <row r="125" spans="1:14">
      <c r="A125" s="37"/>
      <c r="B125" s="37"/>
      <c r="C125" s="37"/>
      <c r="D125" s="37"/>
      <c r="F125" s="37"/>
      <c r="G125" s="37"/>
      <c r="H125" s="37"/>
      <c r="I125" s="37"/>
      <c r="J125" s="37"/>
      <c r="K125" s="37"/>
      <c r="L125" s="37"/>
      <c r="M125" s="37"/>
      <c r="N125" s="37"/>
    </row>
    <row r="126" spans="1:14">
      <c r="A126" s="37"/>
      <c r="B126" s="37"/>
      <c r="C126" s="37"/>
      <c r="D126" s="37"/>
      <c r="F126" s="37"/>
      <c r="G126" s="37"/>
      <c r="H126" s="37"/>
      <c r="I126" s="37"/>
      <c r="J126" s="37"/>
      <c r="K126" s="37"/>
      <c r="L126" s="37"/>
      <c r="M126" s="37"/>
      <c r="N126" s="37"/>
    </row>
  </sheetData>
  <mergeCells count="42">
    <mergeCell ref="A1:M1"/>
    <mergeCell ref="A2:M2"/>
    <mergeCell ref="A3:I3"/>
    <mergeCell ref="A4:M4"/>
    <mergeCell ref="A7:M7"/>
    <mergeCell ref="E8:L8"/>
    <mergeCell ref="A21:B21"/>
    <mergeCell ref="A22:D22"/>
    <mergeCell ref="A23:D23"/>
    <mergeCell ref="A24:D24"/>
    <mergeCell ref="A8:A9"/>
    <mergeCell ref="A10:A11"/>
    <mergeCell ref="A12:A13"/>
    <mergeCell ref="A14:A15"/>
    <mergeCell ref="A16:A17"/>
    <mergeCell ref="A18:A19"/>
    <mergeCell ref="B8:B9"/>
    <mergeCell ref="B10:B11"/>
    <mergeCell ref="B12:B13"/>
    <mergeCell ref="B14:B15"/>
    <mergeCell ref="B16:B17"/>
    <mergeCell ref="A25:D25"/>
    <mergeCell ref="A26:D26"/>
    <mergeCell ref="A27:C27"/>
    <mergeCell ref="A28:B28"/>
    <mergeCell ref="B29:L29"/>
    <mergeCell ref="D18:D19"/>
    <mergeCell ref="M8:M9"/>
    <mergeCell ref="E26:L27"/>
    <mergeCell ref="A5:M6"/>
    <mergeCell ref="D8:D9"/>
    <mergeCell ref="D10:D11"/>
    <mergeCell ref="D12:D13"/>
    <mergeCell ref="D14:D15"/>
    <mergeCell ref="D16:D17"/>
    <mergeCell ref="B18:B19"/>
    <mergeCell ref="C8:C9"/>
    <mergeCell ref="C10:C11"/>
    <mergeCell ref="C12:C13"/>
    <mergeCell ref="C14:C15"/>
    <mergeCell ref="C16:C17"/>
    <mergeCell ref="C18:C19"/>
  </mergeCells>
  <printOptions horizontalCentered="1"/>
  <pageMargins left="0" right="0" top="0.70866141732283505" bottom="0.43307086614173201" header="0.31496062992126" footer="0.118110236220472"/>
  <pageSetup paperSize="9" scale="80" orientation="landscape"/>
  <headerFooter>
    <oddHeader>&amp;RFls.:________
Processo n.º 23069.183923/2022-12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6</vt:i4>
      </vt:variant>
    </vt:vector>
  </HeadingPairs>
  <TitlesOfParts>
    <vt:vector size="9" baseType="lpstr">
      <vt:lpstr>Resumo</vt:lpstr>
      <vt:lpstr>Orçamento</vt:lpstr>
      <vt:lpstr>Cronograma</vt:lpstr>
      <vt:lpstr>Cronograma!Area_de_impressao</vt:lpstr>
      <vt:lpstr>Orçamento!Area_de_impressao</vt:lpstr>
      <vt:lpstr>Resumo!Area_de_impressao</vt:lpstr>
      <vt:lpstr>Cronograma!Titulos_de_impressao</vt:lpstr>
      <vt:lpstr>Orçamento!Titulos_de_impressao</vt:lpstr>
      <vt:lpstr>Resumo!Titulos_de_impressao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</dc:creator>
  <cp:lastModifiedBy>Davi</cp:lastModifiedBy>
  <cp:lastPrinted>2022-11-22T15:15:00Z</cp:lastPrinted>
  <dcterms:created xsi:type="dcterms:W3CDTF">2009-04-27T20:33:00Z</dcterms:created>
  <dcterms:modified xsi:type="dcterms:W3CDTF">2023-03-28T18:38:50Z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A3544E3DD8D044EC999F2EB2CAB1C8D7</vt:lpwstr>
  </property>
  <property fmtid="{D5CDD505-2E9C-101B-9397-08002B2CF9AE}" pid="3" name="KSOProductBuildVer">
    <vt:lpwstr>1046-11.2.0.11417</vt:lpwstr>
  </property>
</Properties>
</file>