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2b8aa630cac093/Área de Trabalho/PE 13-2023 MEDICAMENTOS E MATERIAIS HOSPITALARES/02 - Minuta/"/>
    </mc:Choice>
  </mc:AlternateContent>
  <xr:revisionPtr revIDLastSave="112" documentId="13_ncr:1_{FAAFD7F8-9943-44ED-8144-35E663825B7A}" xr6:coauthVersionLast="47" xr6:coauthVersionMax="47" xr10:uidLastSave="{D0D44653-A35D-4417-96F5-C5EA3F0FCDBF}"/>
  <bookViews>
    <workbookView xWindow="-120" yWindow="-120" windowWidth="20730" windowHeight="1116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4" i="1"/>
  <c r="F23" i="1"/>
  <c r="F22" i="1"/>
  <c r="F21" i="1"/>
  <c r="F20" i="1" l="1"/>
  <c r="F19" i="1"/>
  <c r="F17" i="1"/>
  <c r="F1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K6" i="1" l="1"/>
  <c r="G6" i="1" l="1"/>
  <c r="G60" i="1" s="1"/>
</calcChain>
</file>

<file path=xl/sharedStrings.xml><?xml version="1.0" encoding="utf-8"?>
<sst xmlns="http://schemas.openxmlformats.org/spreadsheetml/2006/main" count="285" uniqueCount="87">
  <si>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</si>
  <si>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</si>
  <si>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</si>
  <si>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</si>
  <si>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</si>
  <si>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</si>
  <si>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</si>
  <si>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</si>
  <si>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</si>
  <si>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</si>
  <si>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</si>
  <si>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</si>
  <si>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</si>
  <si>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</si>
  <si>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</si>
  <si>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Fenobarbital – Dosagem 100mg/ml. Fornecimento em ampola de 2ml.</t>
  </si>
  <si>
    <t>ACETATO DE METILPREDNISOLONA - FRASCO-AMPOLA 2mL (80mg)</t>
  </si>
  <si>
    <t>Diazepam 5 mg/ml. Fornecimento Ampola de 2ml.</t>
  </si>
  <si>
    <t>EFEDRINA 50MG/ML. AMPOLA 1,0 ML</t>
  </si>
  <si>
    <t>MANITOL 20% (200 MG/ML). BOLSA PLÁSTICA DE 250 ML</t>
  </si>
  <si>
    <t>POLISSULFATO DE MUCOPOLISSACARÍDEO - HIRUDOID® - POMADA</t>
  </si>
  <si>
    <t>SULFATO DE ATROPINA 0,25 MG/ML. AMPOLA DE 1 ML</t>
  </si>
  <si>
    <t>TIOPENTAL SÓDICO, 1 G, INJETÁVEL. FRASCO-AMPOLA</t>
  </si>
  <si>
    <t>XILAZINA CLORIDRATO, CONCENTRAÇÃO 100 MG/ML, FORMA FÍSICA SOLUÇÃO INJETÁVEL, USO USO VETERINÁRIO. Fornecimento em frasco de 10ml.</t>
  </si>
  <si>
    <t>Fio de sutura Aço, USP 4, 4 x 45cm, curvatura da agulha 1/2, ponta cort, agulha 4 x 4,8cm</t>
  </si>
  <si>
    <t>NÃO</t>
  </si>
  <si>
    <t>VALOR TOTAL</t>
  </si>
  <si>
    <t>PROMETAZINA CLORIDRATO, DOSAGEM 25 MG/ML, APRESENTAÇÃO SOLUÇÃO INJETÁVEL, AMPOLA 2ML</t>
  </si>
  <si>
    <t>Unidade= Caixa com 24</t>
  </si>
  <si>
    <t xml:space="preserve">AMINOFILINA INJ 240MG/10ML. AMP 10ML </t>
  </si>
  <si>
    <t>Noradrenalina 2 MG/ML. Fornecimento em ampolas de 4ml</t>
  </si>
  <si>
    <t>Nalbufina 10 MG injetável. Fornecimento em ampola de 1 mL</t>
  </si>
  <si>
    <t>N-ACETILCISTEÍNA INJETÁVEL.   Fornecimento em ampola de 3 mL</t>
  </si>
  <si>
    <t>Lidocaína 2% com vasoconstrictor. Fornecimento em frasco de 20mL</t>
  </si>
  <si>
    <t>Metadona 10 MG/ML.  Fornecimento em ampola de 1 mL</t>
  </si>
  <si>
    <t>HIDROCORTISONA 100 mg. HIDROCORTISONA 100 mg. Fornecimento em frasco-ampola.</t>
  </si>
  <si>
    <r>
      <t>Furosemida 10 MG injetável.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Fornecimento em ampola de 2 mL</t>
    </r>
  </si>
  <si>
    <t>Dipirona Sódica Injetável 1g/2mL. Fornecimento ampola de 2 ml.</t>
  </si>
  <si>
    <t>Etomidato - Dosagem 2 mg/ml. Fornecimento ampola de 10 ml.</t>
  </si>
  <si>
    <r>
      <t>Tubo Heparina de Lítio Volume 0,5mL - Tubo de plástico para soro, em plástico P.E.T. Transparente, incolor, estéril, descartável. Contendo Citrato de Sódio Tamponado jateado na parede interna do tubo. Tampa de borracha siliconizada autoselante e capa protetora de cor azul, etiquetas de rótulos com informações técnicas, validade, lote, fabricante e esterilização. Diâmetro aproximado de 13 x 75mm. Produto disposto em bandeja de isopor e revestido por plástico, contendo 50 unidades. 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Fornecimento em Fardo. Cotar o preço do Fardo.</t>
    </r>
  </si>
  <si>
    <t>Tubo Citrato de Sódio Volume 0,5mL - Tubo de plástico para soro, em plástico P.E.T. Transparente, incolor, estéril, descartável. Contendo Citrato de Sódio Tamponado jateado na parede interna do tubo. Tampa de borracha siliconizada autoselante e capa protetora de cor azul, etiquetas de rótulos com informações técnicas, validade, lote, fabricante e esterilização. Diâmetro aproximado de 13 x 75mm. Produto disposto em bandeja de isopor e revestido por plástico, contendo 50 unidades. Fornecimento em Fardo. Cotar o preço do Fardo.</t>
  </si>
  <si>
    <r>
      <t>Tubo Citrato de Sódio Volume 1,8mL - Tubo de plástico para soro, em plástico P.E.T. Transparente, incolor, estéril, descartável. Contendo Citrato de Sódio Tamponado jateado na parede interna do tubo. Tampa de borracha siliconizada autoselante e capa protetora de cor azul, etiquetas de rótulos com informações técnicas, validade, lote, fabricante e esterilização. Diâmetro aproximado de 13 x 75mm. Produto disposto em bandeja de isopor e revestido por plástico, contendo 100 unidades. Fornecimento em Fardo. Cotar o preço do Fardo</t>
    </r>
    <r>
      <rPr>
        <b/>
        <sz val="8"/>
        <color theme="1"/>
        <rFont val="Calibri"/>
        <family val="2"/>
        <scheme val="minor"/>
      </rPr>
      <t>.</t>
    </r>
  </si>
  <si>
    <r>
      <t>Tubo Fluoreto de Sódio volume 0,5mL - Tubo de plástico para coleta de sangue, em plástico P.E.T. Transparente, incolor, estéril, descartável. Contendo 3mg de Fluoreto de Sódio e 6mg de EDTA Na2 jateados na parede interna do tubo. Tampa de borracha siliconizada autoselante e capa protetora de cor cinza, etiquetas de rótulos com informações técnicas, validade, lote, fabricante e esterilização. Diâmetro aproximado de 13 x 75mm. Produto disposto em bandeja de isopor e revestido por plástico, contendo 50 unidades.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Fornecimento em Fardo. Cotar o preço do Fardo.</t>
    </r>
  </si>
  <si>
    <t>Tubo Fluoreto de Sódio volume 2mL - Tubo de plástico para coleta de sangue, em plástico P.E.T. Transparente, incolor, estéril, descartável. Contendo 3mg de Fluoreto de Sódio e 6mg de EDTA Na2 jateados na parede interna do tubo. Tampa de borracha siliconizada autoselante e capa protetora de cor cinza, etiquetas de rótulos com informações técnicas, validade, lote, fabricante e esterilização. Diâmetro aproximado de 13 x 75mm. Produto disposto em bandeja de isopor e revestido por plástico, contendo 100 unidades. Fornecimento em Fardo. Cotar o preço do Fardo.</t>
  </si>
  <si>
    <t>Fio de sutura Aço, USP 0, 60cm, curvatura da agulha 1/2, ponta cort, agulha 2,5cm. Cotar o preço da caixa com 24</t>
  </si>
  <si>
    <t>Fio de sutura Aço, USP 1, 4 x 45cm, curvatura da agulha 1/2, ponta cort, agulha 4 x 3,5cm. Cotar o preço da caixa com 24</t>
  </si>
  <si>
    <t>Fio de sutura Aço, USP 5, 4 x 45cm, curvatura da agulha 1/2, ponta cort, agulha 4 x 4,8cm. Cotar o preço da caixa com 24</t>
  </si>
  <si>
    <t>Fio de sutura Poliglecaprone 25, USP 0, 70cm, curvatura da agulha 3/8, agulha de 3,1cm. Cotar o preço da caixa com 24</t>
  </si>
  <si>
    <t>Fio de sutura Poliglecaprone 25, USP 2-0, 70cm, curvatura da agulha 3/8, agulha de 3,1cm. Cotar o preço da caixa com 24</t>
  </si>
  <si>
    <t>Fio de sutura Poliglecaprone 25, USP 3-0, 70cm, curvatura da agulha 3/8, agulha de 3,1cm. Cotar o preço da caixa com 24</t>
  </si>
  <si>
    <t>Fio de sutura Poliglecaprone 25, USP 4-0, 70cm, curvatura da agulha 3/8, agulha de 3,1cm. Cotar o preço da caixa com 24</t>
  </si>
  <si>
    <t>Ampola  de 2ml</t>
  </si>
  <si>
    <t>Ampola de 10 ml</t>
  </si>
  <si>
    <t>Ampola de 10ml</t>
  </si>
  <si>
    <t>Frasco-Ampola</t>
  </si>
  <si>
    <t>Ampola de 2ml</t>
  </si>
  <si>
    <t>Ampola de 1 ml</t>
  </si>
  <si>
    <t>Ampola de 1ml</t>
  </si>
  <si>
    <t>Frasco 20ml</t>
  </si>
  <si>
    <t>Ampola 3ml</t>
  </si>
  <si>
    <t>Ampola de 4ml</t>
  </si>
  <si>
    <t>Bisnaga 40g</t>
  </si>
  <si>
    <t>Kit de Reagentes de Bioquímica - para Analisador de Bioquímica de modelo CM250, da marca Wiener. Os kits serão compostos por itens da mesma marca, sendo eles (uma unidade de cada item que se segue): *Creatinina Enzimatica; *ALT/GPT Liquiform - Ensaio cinético em ultra violeta; *Colesterol Liquiform - Ensaio Colorimétrico de ponto final; *Albumina - Ensaio de ponto final; *Triglicérides Liquiform - Ensaio de ponto final; *Calcio Arsenazo Liquiform - Ensaio de ponto final; *Glicose Liquiform - Ensaio de ponto final; *Uréia UV - Ensaio cinético em ultravioleta; *Fósforo UV Liquiform - Ensaio fotométrico Ultravioleta; *Gama GT Liquiform - Ensaio cinético colorimétrico; *AST/GOT Liquiform - Ensaio cinético em ultravioleta; *Proteínas Totais - Ensaio colorimétrico de ponto final; *Bilirrubina total - ensaio colorimétrico de ponto final; *Bilirrubina direta - ensaio colorimétrico de ponto final; *Fosfatase Alcalina (FAL); *Sensiprot - determinação da proteína da urina e liquor - ensaio de ponto final; *Qualitrol 1 H - soro controle em matriz humana para controle interno de qualidade em ensaio de química clínica; *Calibra H - calibrador em matriz humana para calibração de ensaios de química clínica em analisadores automáticos e métodos manuais. A empresa ofertante deve oferecer assessoria técnico-científica para instalação, parametrização e apoio às configurações do aparelho para utilização da marca ofertada. Cotar o preço do Kit.</t>
  </si>
  <si>
    <t>FIO DE SUTURA, ALGODÃO, 2-0, PRETA, SEM AGULHA, 15 X 45 CM. COTAR O PREÇO DA CAIXA COM 24</t>
  </si>
  <si>
    <t>FIO DE SUTURA, ALGODÃO, 4-0, PRETA, SEM AGULHA, 15 X 45 CM. COTAR O PREÇO DA CAIXA COM 24</t>
  </si>
  <si>
    <t>FIO DE SUTURA, NYLON MONOFILAMENTO, 0, COMPRIMENTO 45CM; COR PRETA; COM AGULHA 3CM 3/8 CÍRCULO CORTANTE. COTAR O PREÇO DA CAIXA COM 24</t>
  </si>
  <si>
    <t>FIO DE SUTURA, NYLON MONOFILAMENTO, 3-0, COMPRIMENTO 45CM; COR PRETA; COM AGULHA 3CM 3/8 CÍRCULO CORTANTE. COTAR O PREÇO DA CAIXA COM 24</t>
  </si>
  <si>
    <t>FIO DE SUTURA, NYLON MONOFILAMENTO, 4-0, COMPRIMENTO 45CM; COR PRETA; COM AGULHA 3CM 3/8 CÍRCULO CORTANTE. COTAR O PREÇO DA CAIXA COM 24</t>
  </si>
  <si>
    <t>FIO DE SUTURA, NYLON MONOFILAMENTO, 5-0, COMPRIMENTO 45CM; COR PRETA; COM AGULHA 3CM 3/8 CÍRCULO CORTANTE. COTAR O PREÇO DA CAIXA COM 24</t>
  </si>
  <si>
    <t>FIO DE SUTURA, NYLON MONOFILAMENTO, 6-0, COMPRIMENTO 45CM; COR PRETA; COM AGULHA 3CM 3/8 CÍRCULO CORTANTE. COTAR O PREÇO DA CAIXA COM 24</t>
  </si>
  <si>
    <t>FIO DE SUTURA, POLIDIOXANONA MONOFILAMENTO, 0, 70 CM, COM AGULHA, 1/2 CÍRCULO CILÍNDRICA, 4,0 CM. COTAR O PREÇO DA CAIXA COM 24</t>
  </si>
  <si>
    <t>FIO DE SUTURA, POLIDIOXANONA MONOFILAMENTO, 2-0, 70 CM, COM AGULHA, 1/2 CÍRCULO CILÍNDRICA, 3,5 CM. COTAR O PREÇO DA CAIXA COM 24</t>
  </si>
  <si>
    <t>FIO DE SUTURA, POLIDIOXANONA MONOFILAMENTO, 3-0, 70 CM, COM AGULHA, 1/2 CÍRCULO CILÍNDRICA, 4,0 CM. COTAR O PREÇO DA CAIXA COM 24</t>
  </si>
  <si>
    <t>FIO DE SUTURA, POLIGLACTINA, 0, 70 CM, COM AGULHA, 3/8 CÍRCULO CILÍNDRICA, 3,0 CM. COTAR O PREÇO DA CAIXA COM 24</t>
  </si>
  <si>
    <t>FIO DE SUTURA, POLIGLACTINA, 1-0, 70 CM, COM AGULHA, 3/8 CÍRCULO CILÍNDRICA, 3,0 CM. COTAR O PREÇO DA CAIXA COM 24</t>
  </si>
  <si>
    <t>FIO DE SUTURA, POLIGLACTINA, 2-0, 70 CM, COM AGULHA, 3/8 CÍRCULO CILÍNDRICA, 3,0 CM. COTAR O PREÇO DA CAIXA COM 24</t>
  </si>
  <si>
    <t>FIO DE SUTURA, POLIGLACTINA, 3-0, 70 CM, COM AGULHA, 3/8 CÍRCULO CILÍNDRICA, 3,0 CM. COTAR O PREÇO DA CAIXA COM 24</t>
  </si>
  <si>
    <t>FIO DE SUTURA, POLIGLACTINA, 4-0, 70 CM, COM AGULHA, 3/8 CÍRCULO CILÍNDRICA, 2,0 CM. COTAR O PREÇO DA CAIXA COM 24</t>
  </si>
  <si>
    <t>FIO DE SUTURA, POLIGLACTINA, 5-0, 70 CM, COM AGULHA, 3/8 CÍRCULO CILÍNDRICA, 2,0 CM. COTAR O PREÇO DA CAIXA COM 24</t>
  </si>
  <si>
    <t>FIO DE SUTURA, POLIGLACTINA, 6-0, 70 CM, COM AGULHA, 3/8 CÍRCULO CILÍNDRICA, 2,0 CM. COTAR O PREÇO DA CAIXA COM 24</t>
  </si>
  <si>
    <t>FIO DE SUTURA, POLIPROPILENO MONOFILAMENTO, 3-0, 75 CM, COM AGULHA, 3/8 CÍRCULO CORTANTE, 1,50 CM. COTAR O PREÇO DA CAIXA COM 24</t>
  </si>
  <si>
    <t>FIO DE SUTURA, POLIPROPILENO, 0, 70 CM, COM AGULHA, 3/8 CÍRCULO CILÍNDRICA, 3,5 CM. COTAR O PREÇO DA CAIXA COM 24</t>
  </si>
  <si>
    <t>FIO DE SUTURA, NYLON MONOFILAMENTO, 2-0, COMPRIMENTO 45CM; COR PRETA; COM AGULHA 3CM 3/8 CÍRCULO CORTANTE. COTAR O PREÇO DA CAIXA COM 24</t>
  </si>
  <si>
    <t>Bolsa plástica de 250 ml</t>
  </si>
  <si>
    <t>Frasco de 10ml</t>
  </si>
  <si>
    <t>Unidade= Fardo</t>
  </si>
  <si>
    <t>Teste=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</si>
</sst>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topLeftCell="A47" zoomScale="90" zoomScaleNormal="90" zoomScaleSheetLayoutView="80" workbookViewId="0">
      <selection activeCell="E11" sqref="E11"/>
    </sheetView>
  </sheetViews>
  <sheetFormatPr defaultColWidth="9.140625" defaultRowHeight="12.75" x14ac:dyDescent="0.2"/>
  <cols>
    <col min="1" max="1" width="5.140625" style="2" customWidth="1"/>
    <col min="2" max="2" width="52.5703125" style="2" customWidth="1"/>
    <col min="3" max="3" width="8.7109375" style="2" bestFit="1" customWidth="1"/>
    <col min="4" max="4" width="13.140625" style="3" customWidth="1"/>
    <col min="5" max="5" width="10" style="4" bestFit="1" customWidth="1"/>
    <col min="6" max="6" width="14.28515625" style="4" bestFit="1" customWidth="1"/>
    <col min="7" max="7" width="15.28515625" style="4" bestFit="1" customWidth="1"/>
    <col min="8" max="8" width="10.5703125" style="4" customWidth="1"/>
    <col min="9" max="9" width="11.5703125" style="4" customWidth="1"/>
    <col min="10" max="10" width="8.7109375" style="7" customWidth="1"/>
    <col min="11" max="11" width="15" style="4" customWidth="1"/>
    <col min="12" max="12" width="15.140625" style="1" bestFit="1" customWidth="1"/>
    <col min="13" max="16384" width="9.1406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78.75" x14ac:dyDescent="0.2">
      <c r="A5" s="5" t="s">
        <v>1</v>
      </c>
      <c r="B5" s="6" t="s">
        <v>5</v>
      </c>
      <c r="C5" s="6" t="s">
        <v>13</v>
      </c>
      <c r="D5" s="6" t="s">
        <v>2</v>
      </c>
      <c r="E5" s="6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108" customHeight="1" x14ac:dyDescent="0.2">
      <c r="A6" s="9">
        <v>1</v>
      </c>
      <c r="B6" s="10" t="s">
        <v>43</v>
      </c>
      <c r="C6" s="10">
        <v>377426</v>
      </c>
      <c r="D6" s="10" t="s">
        <v>85</v>
      </c>
      <c r="E6" s="10">
        <v>50</v>
      </c>
      <c r="F6" s="11">
        <v>149</v>
      </c>
      <c r="G6" s="11">
        <f>F6*E6</f>
        <v>7450</v>
      </c>
      <c r="H6" s="11" t="s">
        <v>25</v>
      </c>
      <c r="I6" s="11" t="s">
        <v>25</v>
      </c>
      <c r="J6" s="12" t="s">
        <v>12</v>
      </c>
      <c r="K6" s="13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0.12</v>
      </c>
    </row>
    <row r="7" spans="1:11" ht="110.25" customHeight="1" x14ac:dyDescent="0.2">
      <c r="A7" s="9">
        <v>2</v>
      </c>
      <c r="B7" s="10" t="s">
        <v>42</v>
      </c>
      <c r="C7" s="10">
        <v>372337</v>
      </c>
      <c r="D7" s="10" t="s">
        <v>85</v>
      </c>
      <c r="E7" s="10">
        <v>75</v>
      </c>
      <c r="F7" s="11">
        <v>57.71</v>
      </c>
      <c r="G7" s="11">
        <f t="shared" ref="G7:G59" si="0">F7*E7</f>
        <v>4328.25</v>
      </c>
      <c r="H7" s="11" t="s">
        <v>25</v>
      </c>
      <c r="I7" s="11" t="s">
        <v>25</v>
      </c>
      <c r="J7" s="12" t="s">
        <v>12</v>
      </c>
      <c r="K7" s="13">
        <f t="shared" ref="K7:K59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0.1</v>
      </c>
    </row>
    <row r="8" spans="1:11" ht="96" customHeight="1" x14ac:dyDescent="0.2">
      <c r="A8" s="9">
        <v>3</v>
      </c>
      <c r="B8" s="10" t="s">
        <v>41</v>
      </c>
      <c r="C8" s="10">
        <v>449625</v>
      </c>
      <c r="D8" s="10" t="s">
        <v>85</v>
      </c>
      <c r="E8" s="10">
        <v>13</v>
      </c>
      <c r="F8" s="11">
        <v>73.14</v>
      </c>
      <c r="G8" s="11">
        <f t="shared" si="0"/>
        <v>950.82</v>
      </c>
      <c r="H8" s="11" t="s">
        <v>25</v>
      </c>
      <c r="I8" s="11" t="s">
        <v>25</v>
      </c>
      <c r="J8" s="12" t="s">
        <v>12</v>
      </c>
      <c r="K8" s="13">
        <f t="shared" si="1"/>
        <v>0.1</v>
      </c>
    </row>
    <row r="9" spans="1:11" ht="99.75" customHeight="1" x14ac:dyDescent="0.2">
      <c r="A9" s="9">
        <v>4</v>
      </c>
      <c r="B9" s="10" t="s">
        <v>40</v>
      </c>
      <c r="C9" s="10">
        <v>376210</v>
      </c>
      <c r="D9" s="10" t="s">
        <v>85</v>
      </c>
      <c r="E9" s="10">
        <v>19</v>
      </c>
      <c r="F9" s="11">
        <v>60.66</v>
      </c>
      <c r="G9" s="11">
        <f t="shared" si="0"/>
        <v>1152.54</v>
      </c>
      <c r="H9" s="11" t="s">
        <v>25</v>
      </c>
      <c r="I9" s="11" t="s">
        <v>25</v>
      </c>
      <c r="J9" s="12" t="s">
        <v>12</v>
      </c>
      <c r="K9" s="13">
        <f t="shared" si="1"/>
        <v>0.1</v>
      </c>
    </row>
    <row r="10" spans="1:11" ht="96.75" customHeight="1" x14ac:dyDescent="0.2">
      <c r="A10" s="9">
        <v>5</v>
      </c>
      <c r="B10" s="10" t="s">
        <v>39</v>
      </c>
      <c r="C10" s="10">
        <v>376210</v>
      </c>
      <c r="D10" s="10" t="s">
        <v>85</v>
      </c>
      <c r="E10" s="10">
        <v>6</v>
      </c>
      <c r="F10" s="11">
        <v>49.69</v>
      </c>
      <c r="G10" s="11">
        <f t="shared" si="0"/>
        <v>298.14</v>
      </c>
      <c r="H10" s="11" t="s">
        <v>25</v>
      </c>
      <c r="I10" s="11" t="s">
        <v>25</v>
      </c>
      <c r="J10" s="12" t="s">
        <v>12</v>
      </c>
      <c r="K10" s="13">
        <f t="shared" si="1"/>
        <v>0.05</v>
      </c>
    </row>
    <row r="11" spans="1:11" ht="255" customHeight="1" x14ac:dyDescent="0.2">
      <c r="A11" s="9">
        <v>6</v>
      </c>
      <c r="B11" s="10" t="s">
        <v>62</v>
      </c>
      <c r="C11" s="10">
        <v>437206</v>
      </c>
      <c r="D11" s="10" t="s">
        <v>86</v>
      </c>
      <c r="E11" s="10">
        <v>38</v>
      </c>
      <c r="F11" s="11">
        <v>2127.52</v>
      </c>
      <c r="G11" s="11">
        <f t="shared" si="0"/>
        <v>80845.759999999995</v>
      </c>
      <c r="H11" s="11" t="s">
        <v>25</v>
      </c>
      <c r="I11" s="11" t="s">
        <v>25</v>
      </c>
      <c r="J11" s="12" t="s">
        <v>12</v>
      </c>
      <c r="K11" s="13">
        <f t="shared" si="1"/>
        <v>0.8</v>
      </c>
    </row>
    <row r="12" spans="1:11" x14ac:dyDescent="0.2">
      <c r="A12" s="9">
        <v>7</v>
      </c>
      <c r="B12" s="10" t="s">
        <v>38</v>
      </c>
      <c r="C12" s="10">
        <v>270116</v>
      </c>
      <c r="D12" s="10" t="s">
        <v>52</v>
      </c>
      <c r="E12" s="10">
        <v>125</v>
      </c>
      <c r="F12" s="11">
        <f>22</f>
        <v>22</v>
      </c>
      <c r="G12" s="11">
        <f t="shared" si="0"/>
        <v>2750</v>
      </c>
      <c r="H12" s="11" t="s">
        <v>25</v>
      </c>
      <c r="I12" s="11" t="s">
        <v>25</v>
      </c>
      <c r="J12" s="12" t="s">
        <v>12</v>
      </c>
      <c r="K12" s="13">
        <f t="shared" si="1"/>
        <v>0.05</v>
      </c>
    </row>
    <row r="13" spans="1:11" x14ac:dyDescent="0.2">
      <c r="A13" s="9">
        <v>8</v>
      </c>
      <c r="B13" s="10" t="s">
        <v>15</v>
      </c>
      <c r="C13" s="10">
        <v>300725</v>
      </c>
      <c r="D13" s="10" t="s">
        <v>51</v>
      </c>
      <c r="E13" s="10">
        <v>63</v>
      </c>
      <c r="F13" s="11">
        <v>3.95</v>
      </c>
      <c r="G13" s="11">
        <f t="shared" si="0"/>
        <v>248.85000000000002</v>
      </c>
      <c r="H13" s="11" t="s">
        <v>25</v>
      </c>
      <c r="I13" s="11" t="s">
        <v>25</v>
      </c>
      <c r="J13" s="12" t="s">
        <v>12</v>
      </c>
      <c r="K13" s="13">
        <f t="shared" si="1"/>
        <v>0.01</v>
      </c>
    </row>
    <row r="14" spans="1:11" x14ac:dyDescent="0.2">
      <c r="A14" s="9">
        <v>9</v>
      </c>
      <c r="B14" s="10" t="s">
        <v>29</v>
      </c>
      <c r="C14" s="10">
        <v>292402</v>
      </c>
      <c r="D14" s="10" t="s">
        <v>53</v>
      </c>
      <c r="E14" s="10">
        <v>63</v>
      </c>
      <c r="F14" s="11">
        <v>1.4</v>
      </c>
      <c r="G14" s="11">
        <f t="shared" si="0"/>
        <v>88.199999999999989</v>
      </c>
      <c r="H14" s="11" t="s">
        <v>25</v>
      </c>
      <c r="I14" s="11" t="s">
        <v>25</v>
      </c>
      <c r="J14" s="12" t="s">
        <v>12</v>
      </c>
      <c r="K14" s="13">
        <f t="shared" si="1"/>
        <v>0.01</v>
      </c>
    </row>
    <row r="15" spans="1:11" x14ac:dyDescent="0.2">
      <c r="A15" s="9">
        <v>10</v>
      </c>
      <c r="B15" s="10" t="s">
        <v>16</v>
      </c>
      <c r="C15" s="10">
        <v>299690</v>
      </c>
      <c r="D15" s="10" t="s">
        <v>54</v>
      </c>
      <c r="E15" s="10">
        <v>188</v>
      </c>
      <c r="F15" s="11">
        <v>20.56</v>
      </c>
      <c r="G15" s="11">
        <f t="shared" si="0"/>
        <v>3865.2799999999997</v>
      </c>
      <c r="H15" s="11" t="s">
        <v>25</v>
      </c>
      <c r="I15" s="11" t="s">
        <v>25</v>
      </c>
      <c r="J15" s="12" t="s">
        <v>12</v>
      </c>
      <c r="K15" s="13">
        <f t="shared" si="1"/>
        <v>0.05</v>
      </c>
    </row>
    <row r="16" spans="1:11" x14ac:dyDescent="0.2">
      <c r="A16" s="9">
        <v>11</v>
      </c>
      <c r="B16" s="10" t="s">
        <v>17</v>
      </c>
      <c r="C16" s="10">
        <v>267194</v>
      </c>
      <c r="D16" s="10" t="s">
        <v>55</v>
      </c>
      <c r="E16" s="10">
        <v>463</v>
      </c>
      <c r="F16" s="11">
        <v>1.87</v>
      </c>
      <c r="G16" s="11">
        <f t="shared" si="0"/>
        <v>865.81000000000006</v>
      </c>
      <c r="H16" s="11" t="s">
        <v>25</v>
      </c>
      <c r="I16" s="11" t="s">
        <v>25</v>
      </c>
      <c r="J16" s="12" t="s">
        <v>12</v>
      </c>
      <c r="K16" s="13">
        <f t="shared" si="1"/>
        <v>0.01</v>
      </c>
    </row>
    <row r="17" spans="1:11" x14ac:dyDescent="0.2">
      <c r="A17" s="9">
        <v>12</v>
      </c>
      <c r="B17" s="10" t="s">
        <v>37</v>
      </c>
      <c r="C17" s="10">
        <v>410023</v>
      </c>
      <c r="D17" s="10" t="s">
        <v>55</v>
      </c>
      <c r="E17" s="10">
        <v>900</v>
      </c>
      <c r="F17" s="11">
        <f>3.16</f>
        <v>3.16</v>
      </c>
      <c r="G17" s="11">
        <f t="shared" si="0"/>
        <v>2844</v>
      </c>
      <c r="H17" s="11" t="s">
        <v>25</v>
      </c>
      <c r="I17" s="11" t="s">
        <v>25</v>
      </c>
      <c r="J17" s="12" t="s">
        <v>12</v>
      </c>
      <c r="K17" s="13">
        <f t="shared" si="1"/>
        <v>0.01</v>
      </c>
    </row>
    <row r="18" spans="1:11" x14ac:dyDescent="0.2">
      <c r="A18" s="9">
        <v>13</v>
      </c>
      <c r="B18" s="10" t="s">
        <v>18</v>
      </c>
      <c r="C18" s="10">
        <v>287687</v>
      </c>
      <c r="D18" s="10" t="s">
        <v>56</v>
      </c>
      <c r="E18" s="10">
        <v>63</v>
      </c>
      <c r="F18" s="11">
        <v>12.95</v>
      </c>
      <c r="G18" s="11">
        <f t="shared" si="0"/>
        <v>815.84999999999991</v>
      </c>
      <c r="H18" s="11" t="s">
        <v>25</v>
      </c>
      <c r="I18" s="11" t="s">
        <v>25</v>
      </c>
      <c r="J18" s="12" t="s">
        <v>12</v>
      </c>
      <c r="K18" s="13">
        <f t="shared" si="1"/>
        <v>0.03</v>
      </c>
    </row>
    <row r="19" spans="1:11" x14ac:dyDescent="0.2">
      <c r="A19" s="9">
        <v>14</v>
      </c>
      <c r="B19" s="10" t="s">
        <v>36</v>
      </c>
      <c r="C19" s="10">
        <v>267666</v>
      </c>
      <c r="D19" s="10" t="s">
        <v>55</v>
      </c>
      <c r="E19" s="10">
        <v>700</v>
      </c>
      <c r="F19" s="11">
        <f>2.35</f>
        <v>2.35</v>
      </c>
      <c r="G19" s="11">
        <f t="shared" si="0"/>
        <v>1645</v>
      </c>
      <c r="H19" s="11" t="s">
        <v>25</v>
      </c>
      <c r="I19" s="11" t="s">
        <v>25</v>
      </c>
      <c r="J19" s="12" t="s">
        <v>12</v>
      </c>
      <c r="K19" s="13">
        <f t="shared" si="1"/>
        <v>0.01</v>
      </c>
    </row>
    <row r="20" spans="1:11" ht="22.5" x14ac:dyDescent="0.2">
      <c r="A20" s="9">
        <v>15</v>
      </c>
      <c r="B20" s="10" t="s">
        <v>35</v>
      </c>
      <c r="C20" s="10">
        <v>270220</v>
      </c>
      <c r="D20" s="10" t="s">
        <v>54</v>
      </c>
      <c r="E20" s="10">
        <v>300</v>
      </c>
      <c r="F20" s="11">
        <f>6</f>
        <v>6</v>
      </c>
      <c r="G20" s="11">
        <f t="shared" si="0"/>
        <v>1800</v>
      </c>
      <c r="H20" s="11" t="s">
        <v>25</v>
      </c>
      <c r="I20" s="11" t="s">
        <v>25</v>
      </c>
      <c r="J20" s="12" t="s">
        <v>12</v>
      </c>
      <c r="K20" s="13">
        <f t="shared" si="1"/>
        <v>0.02</v>
      </c>
    </row>
    <row r="21" spans="1:11" x14ac:dyDescent="0.2">
      <c r="A21" s="9">
        <v>16</v>
      </c>
      <c r="B21" s="10" t="s">
        <v>34</v>
      </c>
      <c r="C21" s="10">
        <v>268094</v>
      </c>
      <c r="D21" s="10" t="s">
        <v>57</v>
      </c>
      <c r="E21" s="10">
        <v>775</v>
      </c>
      <c r="F21" s="11">
        <f>9</f>
        <v>9</v>
      </c>
      <c r="G21" s="11">
        <f t="shared" si="0"/>
        <v>6975</v>
      </c>
      <c r="H21" s="11" t="s">
        <v>25</v>
      </c>
      <c r="I21" s="11" t="s">
        <v>25</v>
      </c>
      <c r="J21" s="12" t="s">
        <v>12</v>
      </c>
      <c r="K21" s="13">
        <f t="shared" si="1"/>
        <v>0.02</v>
      </c>
    </row>
    <row r="22" spans="1:11" x14ac:dyDescent="0.2">
      <c r="A22" s="9">
        <v>17</v>
      </c>
      <c r="B22" s="10" t="s">
        <v>33</v>
      </c>
      <c r="C22" s="10">
        <v>269843</v>
      </c>
      <c r="D22" s="10" t="s">
        <v>58</v>
      </c>
      <c r="E22" s="10">
        <v>10</v>
      </c>
      <c r="F22" s="11">
        <f>23.59</f>
        <v>23.59</v>
      </c>
      <c r="G22" s="11">
        <f t="shared" si="0"/>
        <v>235.9</v>
      </c>
      <c r="H22" s="11" t="s">
        <v>25</v>
      </c>
      <c r="I22" s="11" t="s">
        <v>25</v>
      </c>
      <c r="J22" s="12" t="s">
        <v>12</v>
      </c>
      <c r="K22" s="13">
        <f t="shared" si="1"/>
        <v>0.05</v>
      </c>
    </row>
    <row r="23" spans="1:11" x14ac:dyDescent="0.2">
      <c r="A23" s="9">
        <v>18</v>
      </c>
      <c r="B23" s="10" t="s">
        <v>32</v>
      </c>
      <c r="C23" s="10">
        <v>335091</v>
      </c>
      <c r="D23" s="10" t="s">
        <v>59</v>
      </c>
      <c r="E23" s="10">
        <v>320</v>
      </c>
      <c r="F23" s="11">
        <f>4.11</f>
        <v>4.1100000000000003</v>
      </c>
      <c r="G23" s="11">
        <f t="shared" si="0"/>
        <v>1315.2</v>
      </c>
      <c r="H23" s="11" t="s">
        <v>25</v>
      </c>
      <c r="I23" s="11" t="s">
        <v>25</v>
      </c>
      <c r="J23" s="12" t="s">
        <v>12</v>
      </c>
      <c r="K23" s="13">
        <f t="shared" si="1"/>
        <v>0.01</v>
      </c>
    </row>
    <row r="24" spans="1:11" x14ac:dyDescent="0.2">
      <c r="A24" s="9">
        <v>19</v>
      </c>
      <c r="B24" s="10" t="s">
        <v>31</v>
      </c>
      <c r="C24" s="10">
        <v>268501</v>
      </c>
      <c r="D24" s="10" t="s">
        <v>57</v>
      </c>
      <c r="E24" s="10">
        <v>100</v>
      </c>
      <c r="F24" s="11">
        <f>13.71</f>
        <v>13.71</v>
      </c>
      <c r="G24" s="11">
        <f t="shared" si="0"/>
        <v>1371</v>
      </c>
      <c r="H24" s="11" t="s">
        <v>25</v>
      </c>
      <c r="I24" s="11" t="s">
        <v>25</v>
      </c>
      <c r="J24" s="12" t="s">
        <v>12</v>
      </c>
      <c r="K24" s="13">
        <f t="shared" si="1"/>
        <v>0.03</v>
      </c>
    </row>
    <row r="25" spans="1:11" ht="22.5" x14ac:dyDescent="0.2">
      <c r="A25" s="9">
        <v>20</v>
      </c>
      <c r="B25" s="10" t="s">
        <v>19</v>
      </c>
      <c r="C25" s="10">
        <v>299675</v>
      </c>
      <c r="D25" s="15" t="s">
        <v>83</v>
      </c>
      <c r="E25" s="10">
        <v>31</v>
      </c>
      <c r="F25" s="11">
        <v>12.92</v>
      </c>
      <c r="G25" s="11">
        <f t="shared" si="0"/>
        <v>400.52</v>
      </c>
      <c r="H25" s="11" t="s">
        <v>25</v>
      </c>
      <c r="I25" s="11" t="s">
        <v>25</v>
      </c>
      <c r="J25" s="12" t="s">
        <v>12</v>
      </c>
      <c r="K25" s="13">
        <f t="shared" si="1"/>
        <v>0.03</v>
      </c>
    </row>
    <row r="26" spans="1:11" x14ac:dyDescent="0.2">
      <c r="A26" s="9">
        <v>21</v>
      </c>
      <c r="B26" s="10" t="s">
        <v>30</v>
      </c>
      <c r="C26" s="10">
        <v>442584</v>
      </c>
      <c r="D26" s="15" t="s">
        <v>60</v>
      </c>
      <c r="E26" s="10">
        <v>50</v>
      </c>
      <c r="F26" s="11">
        <f>6.31</f>
        <v>6.31</v>
      </c>
      <c r="G26" s="11">
        <f t="shared" si="0"/>
        <v>315.5</v>
      </c>
      <c r="H26" s="11" t="s">
        <v>25</v>
      </c>
      <c r="I26" s="11" t="s">
        <v>25</v>
      </c>
      <c r="J26" s="12" t="s">
        <v>12</v>
      </c>
      <c r="K26" s="13">
        <f t="shared" si="1"/>
        <v>0.02</v>
      </c>
    </row>
    <row r="27" spans="1:11" ht="25.5" customHeight="1" x14ac:dyDescent="0.2">
      <c r="A27" s="9">
        <v>22</v>
      </c>
      <c r="B27" s="10" t="s">
        <v>20</v>
      </c>
      <c r="C27" s="10">
        <v>440054</v>
      </c>
      <c r="D27" s="15" t="s">
        <v>61</v>
      </c>
      <c r="E27" s="10">
        <v>50</v>
      </c>
      <c r="F27" s="11">
        <v>36.090000000000003</v>
      </c>
      <c r="G27" s="11">
        <f t="shared" si="0"/>
        <v>1804.5000000000002</v>
      </c>
      <c r="H27" s="11" t="s">
        <v>25</v>
      </c>
      <c r="I27" s="11" t="s">
        <v>25</v>
      </c>
      <c r="J27" s="12" t="s">
        <v>12</v>
      </c>
      <c r="K27" s="13">
        <f t="shared" si="1"/>
        <v>0.05</v>
      </c>
    </row>
    <row r="28" spans="1:11" ht="22.5" x14ac:dyDescent="0.2">
      <c r="A28" s="9">
        <v>23</v>
      </c>
      <c r="B28" s="10" t="s">
        <v>27</v>
      </c>
      <c r="C28" s="10">
        <v>267769</v>
      </c>
      <c r="D28" s="15" t="s">
        <v>55</v>
      </c>
      <c r="E28" s="10">
        <v>638</v>
      </c>
      <c r="F28" s="11">
        <v>4.25</v>
      </c>
      <c r="G28" s="11">
        <f t="shared" si="0"/>
        <v>2711.5</v>
      </c>
      <c r="H28" s="11" t="s">
        <v>25</v>
      </c>
      <c r="I28" s="11" t="s">
        <v>25</v>
      </c>
      <c r="J28" s="12" t="s">
        <v>12</v>
      </c>
      <c r="K28" s="13">
        <f t="shared" si="1"/>
        <v>0.01</v>
      </c>
    </row>
    <row r="29" spans="1:11" x14ac:dyDescent="0.2">
      <c r="A29" s="9">
        <v>24</v>
      </c>
      <c r="B29" s="10" t="s">
        <v>21</v>
      </c>
      <c r="C29" s="10">
        <v>268214</v>
      </c>
      <c r="D29" s="15" t="s">
        <v>56</v>
      </c>
      <c r="E29" s="10">
        <v>375</v>
      </c>
      <c r="F29" s="11">
        <v>1.32</v>
      </c>
      <c r="G29" s="11">
        <f t="shared" si="0"/>
        <v>495</v>
      </c>
      <c r="H29" s="11" t="s">
        <v>25</v>
      </c>
      <c r="I29" s="11" t="s">
        <v>25</v>
      </c>
      <c r="J29" s="12" t="s">
        <v>12</v>
      </c>
      <c r="K29" s="13">
        <f t="shared" si="1"/>
        <v>0.01</v>
      </c>
    </row>
    <row r="30" spans="1:11" x14ac:dyDescent="0.2">
      <c r="A30" s="9">
        <v>25</v>
      </c>
      <c r="B30" s="10" t="s">
        <v>22</v>
      </c>
      <c r="C30" s="10">
        <v>278261</v>
      </c>
      <c r="D30" s="15" t="s">
        <v>54</v>
      </c>
      <c r="E30" s="10">
        <v>64</v>
      </c>
      <c r="F30" s="11">
        <v>35.700000000000003</v>
      </c>
      <c r="G30" s="11">
        <f t="shared" si="0"/>
        <v>2284.8000000000002</v>
      </c>
      <c r="H30" s="11" t="s">
        <v>25</v>
      </c>
      <c r="I30" s="11" t="s">
        <v>25</v>
      </c>
      <c r="J30" s="12" t="s">
        <v>12</v>
      </c>
      <c r="K30" s="13">
        <f t="shared" si="1"/>
        <v>0.05</v>
      </c>
    </row>
    <row r="31" spans="1:11" ht="33" customHeight="1" x14ac:dyDescent="0.2">
      <c r="A31" s="9">
        <v>26</v>
      </c>
      <c r="B31" s="10" t="s">
        <v>23</v>
      </c>
      <c r="C31" s="10">
        <v>410473</v>
      </c>
      <c r="D31" s="15" t="s">
        <v>84</v>
      </c>
      <c r="E31" s="10">
        <v>20</v>
      </c>
      <c r="F31" s="11">
        <v>21.5</v>
      </c>
      <c r="G31" s="11">
        <f t="shared" si="0"/>
        <v>430</v>
      </c>
      <c r="H31" s="11" t="s">
        <v>25</v>
      </c>
      <c r="I31" s="11" t="s">
        <v>25</v>
      </c>
      <c r="J31" s="12" t="s">
        <v>12</v>
      </c>
      <c r="K31" s="13">
        <f t="shared" si="1"/>
        <v>0.05</v>
      </c>
    </row>
    <row r="32" spans="1:11" ht="22.5" x14ac:dyDescent="0.2">
      <c r="A32" s="9">
        <v>27</v>
      </c>
      <c r="B32" s="10" t="s">
        <v>44</v>
      </c>
      <c r="C32" s="10">
        <v>487663</v>
      </c>
      <c r="D32" s="10" t="s">
        <v>28</v>
      </c>
      <c r="E32" s="10">
        <v>3</v>
      </c>
      <c r="F32" s="11">
        <v>347.5</v>
      </c>
      <c r="G32" s="11">
        <f t="shared" si="0"/>
        <v>1042.5</v>
      </c>
      <c r="H32" s="11" t="s">
        <v>25</v>
      </c>
      <c r="I32" s="11" t="s">
        <v>25</v>
      </c>
      <c r="J32" s="12" t="s">
        <v>12</v>
      </c>
      <c r="K32" s="13">
        <f t="shared" si="1"/>
        <v>0.2</v>
      </c>
    </row>
    <row r="33" spans="1:11" ht="22.5" x14ac:dyDescent="0.2">
      <c r="A33" s="9">
        <v>28</v>
      </c>
      <c r="B33" s="10" t="s">
        <v>45</v>
      </c>
      <c r="C33" s="10">
        <v>487663</v>
      </c>
      <c r="D33" s="10" t="s">
        <v>28</v>
      </c>
      <c r="E33" s="10">
        <v>3</v>
      </c>
      <c r="F33" s="11">
        <v>638.55999999999995</v>
      </c>
      <c r="G33" s="11">
        <f t="shared" si="0"/>
        <v>1915.6799999999998</v>
      </c>
      <c r="H33" s="11" t="s">
        <v>25</v>
      </c>
      <c r="I33" s="11" t="s">
        <v>25</v>
      </c>
      <c r="J33" s="12" t="s">
        <v>12</v>
      </c>
      <c r="K33" s="13">
        <f t="shared" si="1"/>
        <v>0.4</v>
      </c>
    </row>
    <row r="34" spans="1:11" ht="22.5" x14ac:dyDescent="0.2">
      <c r="A34" s="9">
        <v>29</v>
      </c>
      <c r="B34" s="10" t="s">
        <v>24</v>
      </c>
      <c r="C34" s="10">
        <v>487671</v>
      </c>
      <c r="D34" s="10" t="s">
        <v>28</v>
      </c>
      <c r="E34" s="10">
        <v>3</v>
      </c>
      <c r="F34" s="11">
        <v>587.04</v>
      </c>
      <c r="G34" s="11">
        <f t="shared" si="0"/>
        <v>1761.12</v>
      </c>
      <c r="H34" s="11" t="s">
        <v>25</v>
      </c>
      <c r="I34" s="11" t="s">
        <v>25</v>
      </c>
      <c r="J34" s="12" t="s">
        <v>12</v>
      </c>
      <c r="K34" s="13">
        <f t="shared" si="1"/>
        <v>0.4</v>
      </c>
    </row>
    <row r="35" spans="1:11" ht="22.5" x14ac:dyDescent="0.2">
      <c r="A35" s="9">
        <v>30</v>
      </c>
      <c r="B35" s="10" t="s">
        <v>46</v>
      </c>
      <c r="C35" s="10">
        <v>487673</v>
      </c>
      <c r="D35" s="10" t="s">
        <v>28</v>
      </c>
      <c r="E35" s="10">
        <v>1</v>
      </c>
      <c r="F35" s="11">
        <v>567.20000000000005</v>
      </c>
      <c r="G35" s="11">
        <f t="shared" si="0"/>
        <v>567.20000000000005</v>
      </c>
      <c r="H35" s="11" t="s">
        <v>25</v>
      </c>
      <c r="I35" s="11" t="s">
        <v>25</v>
      </c>
      <c r="J35" s="12" t="s">
        <v>12</v>
      </c>
      <c r="K35" s="13">
        <f t="shared" si="1"/>
        <v>0.4</v>
      </c>
    </row>
    <row r="36" spans="1:11" ht="22.5" x14ac:dyDescent="0.2">
      <c r="A36" s="9">
        <v>31</v>
      </c>
      <c r="B36" s="10" t="s">
        <v>47</v>
      </c>
      <c r="C36" s="10">
        <v>487250</v>
      </c>
      <c r="D36" s="10" t="s">
        <v>28</v>
      </c>
      <c r="E36" s="10">
        <v>8</v>
      </c>
      <c r="F36" s="11">
        <v>263.52</v>
      </c>
      <c r="G36" s="11">
        <f t="shared" si="0"/>
        <v>2108.16</v>
      </c>
      <c r="H36" s="11" t="s">
        <v>25</v>
      </c>
      <c r="I36" s="11" t="s">
        <v>25</v>
      </c>
      <c r="J36" s="12" t="s">
        <v>12</v>
      </c>
      <c r="K36" s="13">
        <f t="shared" si="1"/>
        <v>0.2</v>
      </c>
    </row>
    <row r="37" spans="1:11" ht="22.5" x14ac:dyDescent="0.2">
      <c r="A37" s="9">
        <v>32</v>
      </c>
      <c r="B37" s="10" t="s">
        <v>48</v>
      </c>
      <c r="C37" s="10">
        <v>487250</v>
      </c>
      <c r="D37" s="10" t="s">
        <v>28</v>
      </c>
      <c r="E37" s="10">
        <v>20</v>
      </c>
      <c r="F37" s="11">
        <v>283.68</v>
      </c>
      <c r="G37" s="11">
        <f t="shared" si="0"/>
        <v>5673.6</v>
      </c>
      <c r="H37" s="11" t="s">
        <v>25</v>
      </c>
      <c r="I37" s="11" t="s">
        <v>25</v>
      </c>
      <c r="J37" s="12" t="s">
        <v>12</v>
      </c>
      <c r="K37" s="13">
        <f t="shared" si="1"/>
        <v>0.2</v>
      </c>
    </row>
    <row r="38" spans="1:11" ht="22.5" x14ac:dyDescent="0.2">
      <c r="A38" s="9">
        <v>33</v>
      </c>
      <c r="B38" s="10" t="s">
        <v>49</v>
      </c>
      <c r="C38" s="10">
        <v>487250</v>
      </c>
      <c r="D38" s="10" t="s">
        <v>28</v>
      </c>
      <c r="E38" s="10">
        <v>26</v>
      </c>
      <c r="F38" s="11">
        <v>320.32</v>
      </c>
      <c r="G38" s="11">
        <f t="shared" si="0"/>
        <v>8328.32</v>
      </c>
      <c r="H38" s="11" t="s">
        <v>25</v>
      </c>
      <c r="I38" s="11" t="s">
        <v>25</v>
      </c>
      <c r="J38" s="12" t="s">
        <v>12</v>
      </c>
      <c r="K38" s="13">
        <f t="shared" si="1"/>
        <v>0.2</v>
      </c>
    </row>
    <row r="39" spans="1:11" ht="22.5" x14ac:dyDescent="0.2">
      <c r="A39" s="9">
        <v>34</v>
      </c>
      <c r="B39" s="10" t="s">
        <v>50</v>
      </c>
      <c r="C39" s="10">
        <v>487241</v>
      </c>
      <c r="D39" s="10" t="s">
        <v>28</v>
      </c>
      <c r="E39" s="10">
        <v>13</v>
      </c>
      <c r="F39" s="11">
        <v>332.16</v>
      </c>
      <c r="G39" s="11">
        <f t="shared" si="0"/>
        <v>4318.08</v>
      </c>
      <c r="H39" s="11" t="s">
        <v>25</v>
      </c>
      <c r="I39" s="11" t="s">
        <v>25</v>
      </c>
      <c r="J39" s="12" t="s">
        <v>12</v>
      </c>
      <c r="K39" s="13">
        <f t="shared" si="1"/>
        <v>0.2</v>
      </c>
    </row>
    <row r="40" spans="1:11" ht="22.5" x14ac:dyDescent="0.2">
      <c r="A40" s="9">
        <v>35</v>
      </c>
      <c r="B40" s="10" t="s">
        <v>63</v>
      </c>
      <c r="C40" s="10">
        <v>600144</v>
      </c>
      <c r="D40" s="10" t="s">
        <v>28</v>
      </c>
      <c r="E40" s="10">
        <v>3</v>
      </c>
      <c r="F40" s="11">
        <v>45.22</v>
      </c>
      <c r="G40" s="11">
        <f t="shared" si="0"/>
        <v>135.66</v>
      </c>
      <c r="H40" s="11" t="s">
        <v>25</v>
      </c>
      <c r="I40" s="11" t="s">
        <v>25</v>
      </c>
      <c r="J40" s="12" t="s">
        <v>12</v>
      </c>
      <c r="K40" s="13">
        <f t="shared" si="1"/>
        <v>0.05</v>
      </c>
    </row>
    <row r="41" spans="1:11" ht="22.5" x14ac:dyDescent="0.2">
      <c r="A41" s="9">
        <v>36</v>
      </c>
      <c r="B41" s="10" t="s">
        <v>64</v>
      </c>
      <c r="C41" s="10">
        <v>600142</v>
      </c>
      <c r="D41" s="10" t="s">
        <v>28</v>
      </c>
      <c r="E41" s="10">
        <v>3</v>
      </c>
      <c r="F41" s="11">
        <v>62.99</v>
      </c>
      <c r="G41" s="11">
        <f t="shared" si="0"/>
        <v>188.97</v>
      </c>
      <c r="H41" s="11" t="s">
        <v>25</v>
      </c>
      <c r="I41" s="11" t="s">
        <v>25</v>
      </c>
      <c r="J41" s="12" t="s">
        <v>12</v>
      </c>
      <c r="K41" s="13">
        <f t="shared" si="1"/>
        <v>0.1</v>
      </c>
    </row>
    <row r="42" spans="1:11" ht="33.75" x14ac:dyDescent="0.2">
      <c r="A42" s="9">
        <v>37</v>
      </c>
      <c r="B42" s="10" t="s">
        <v>65</v>
      </c>
      <c r="C42" s="10">
        <v>600127</v>
      </c>
      <c r="D42" s="10" t="s">
        <v>28</v>
      </c>
      <c r="E42" s="10">
        <v>13</v>
      </c>
      <c r="F42" s="11">
        <v>53.63</v>
      </c>
      <c r="G42" s="11">
        <f t="shared" si="0"/>
        <v>697.19</v>
      </c>
      <c r="H42" s="11" t="s">
        <v>25</v>
      </c>
      <c r="I42" s="11" t="s">
        <v>25</v>
      </c>
      <c r="J42" s="12" t="s">
        <v>12</v>
      </c>
      <c r="K42" s="13">
        <f t="shared" si="1"/>
        <v>0.1</v>
      </c>
    </row>
    <row r="43" spans="1:11" ht="33.75" x14ac:dyDescent="0.2">
      <c r="A43" s="9">
        <v>38</v>
      </c>
      <c r="B43" s="10" t="s">
        <v>82</v>
      </c>
      <c r="C43" s="10">
        <v>600126</v>
      </c>
      <c r="D43" s="10" t="s">
        <v>28</v>
      </c>
      <c r="E43" s="10">
        <v>75</v>
      </c>
      <c r="F43" s="11">
        <v>60</v>
      </c>
      <c r="G43" s="11">
        <f t="shared" si="0"/>
        <v>4500</v>
      </c>
      <c r="H43" s="11" t="s">
        <v>25</v>
      </c>
      <c r="I43" s="11" t="s">
        <v>25</v>
      </c>
      <c r="J43" s="12" t="s">
        <v>12</v>
      </c>
      <c r="K43" s="13">
        <f t="shared" si="1"/>
        <v>0.1</v>
      </c>
    </row>
    <row r="44" spans="1:11" ht="33.75" x14ac:dyDescent="0.2">
      <c r="A44" s="9">
        <v>39</v>
      </c>
      <c r="B44" s="10" t="s">
        <v>66</v>
      </c>
      <c r="C44" s="10">
        <v>600125</v>
      </c>
      <c r="D44" s="10" t="s">
        <v>28</v>
      </c>
      <c r="E44" s="10">
        <v>125</v>
      </c>
      <c r="F44" s="11">
        <v>56.64</v>
      </c>
      <c r="G44" s="11">
        <f t="shared" si="0"/>
        <v>7080</v>
      </c>
      <c r="H44" s="11" t="s">
        <v>25</v>
      </c>
      <c r="I44" s="11" t="s">
        <v>25</v>
      </c>
      <c r="J44" s="12" t="s">
        <v>12</v>
      </c>
      <c r="K44" s="13">
        <f t="shared" si="1"/>
        <v>0.1</v>
      </c>
    </row>
    <row r="45" spans="1:11" ht="33.75" x14ac:dyDescent="0.2">
      <c r="A45" s="9">
        <v>40</v>
      </c>
      <c r="B45" s="10" t="s">
        <v>67</v>
      </c>
      <c r="C45" s="10">
        <v>600124</v>
      </c>
      <c r="D45" s="10" t="s">
        <v>28</v>
      </c>
      <c r="E45" s="10">
        <v>8</v>
      </c>
      <c r="F45" s="11">
        <v>71.680000000000007</v>
      </c>
      <c r="G45" s="11">
        <f t="shared" si="0"/>
        <v>573.44000000000005</v>
      </c>
      <c r="H45" s="11" t="s">
        <v>25</v>
      </c>
      <c r="I45" s="11" t="s">
        <v>25</v>
      </c>
      <c r="J45" s="12" t="s">
        <v>12</v>
      </c>
      <c r="K45" s="13">
        <f t="shared" si="1"/>
        <v>0.1</v>
      </c>
    </row>
    <row r="46" spans="1:11" ht="33.75" x14ac:dyDescent="0.2">
      <c r="A46" s="9">
        <v>41</v>
      </c>
      <c r="B46" s="10" t="s">
        <v>68</v>
      </c>
      <c r="C46" s="10">
        <v>600123</v>
      </c>
      <c r="D46" s="10" t="s">
        <v>28</v>
      </c>
      <c r="E46" s="10">
        <v>1</v>
      </c>
      <c r="F46" s="11">
        <v>67.53</v>
      </c>
      <c r="G46" s="11">
        <f t="shared" si="0"/>
        <v>67.53</v>
      </c>
      <c r="H46" s="11" t="s">
        <v>25</v>
      </c>
      <c r="I46" s="11" t="s">
        <v>25</v>
      </c>
      <c r="J46" s="12" t="s">
        <v>12</v>
      </c>
      <c r="K46" s="13">
        <f t="shared" si="1"/>
        <v>0.1</v>
      </c>
    </row>
    <row r="47" spans="1:11" ht="33.75" x14ac:dyDescent="0.2">
      <c r="A47" s="9">
        <v>42</v>
      </c>
      <c r="B47" s="10" t="s">
        <v>69</v>
      </c>
      <c r="C47" s="10">
        <v>600123</v>
      </c>
      <c r="D47" s="10" t="s">
        <v>28</v>
      </c>
      <c r="E47" s="10">
        <v>1</v>
      </c>
      <c r="F47" s="11">
        <v>58.08</v>
      </c>
      <c r="G47" s="11">
        <f t="shared" si="0"/>
        <v>58.08</v>
      </c>
      <c r="H47" s="11" t="s">
        <v>25</v>
      </c>
      <c r="I47" s="11" t="s">
        <v>25</v>
      </c>
      <c r="J47" s="12" t="s">
        <v>12</v>
      </c>
      <c r="K47" s="13">
        <f t="shared" si="1"/>
        <v>0.1</v>
      </c>
    </row>
    <row r="48" spans="1:11" ht="39" customHeight="1" x14ac:dyDescent="0.2">
      <c r="A48" s="9">
        <v>43</v>
      </c>
      <c r="B48" s="10" t="s">
        <v>70</v>
      </c>
      <c r="C48" s="10">
        <v>487216</v>
      </c>
      <c r="D48" s="10" t="s">
        <v>28</v>
      </c>
      <c r="E48" s="10">
        <v>8</v>
      </c>
      <c r="F48" s="11">
        <v>388.24</v>
      </c>
      <c r="G48" s="11">
        <f t="shared" si="0"/>
        <v>3105.92</v>
      </c>
      <c r="H48" s="11" t="s">
        <v>25</v>
      </c>
      <c r="I48" s="11" t="s">
        <v>25</v>
      </c>
      <c r="J48" s="12" t="s">
        <v>12</v>
      </c>
      <c r="K48" s="13">
        <f t="shared" si="1"/>
        <v>0.2</v>
      </c>
    </row>
    <row r="49" spans="1:11" ht="39.75" customHeight="1" x14ac:dyDescent="0.2">
      <c r="A49" s="9">
        <v>44</v>
      </c>
      <c r="B49" s="10" t="s">
        <v>71</v>
      </c>
      <c r="C49" s="10">
        <v>487210</v>
      </c>
      <c r="D49" s="10" t="s">
        <v>28</v>
      </c>
      <c r="E49" s="10">
        <v>14</v>
      </c>
      <c r="F49" s="11">
        <v>383.28</v>
      </c>
      <c r="G49" s="11">
        <f t="shared" si="0"/>
        <v>5365.92</v>
      </c>
      <c r="H49" s="11" t="s">
        <v>25</v>
      </c>
      <c r="I49" s="11" t="s">
        <v>25</v>
      </c>
      <c r="J49" s="12" t="s">
        <v>12</v>
      </c>
      <c r="K49" s="13">
        <f t="shared" si="1"/>
        <v>0.2</v>
      </c>
    </row>
    <row r="50" spans="1:11" ht="39.75" customHeight="1" x14ac:dyDescent="0.2">
      <c r="A50" s="9">
        <v>45</v>
      </c>
      <c r="B50" s="10" t="s">
        <v>72</v>
      </c>
      <c r="C50" s="10">
        <v>487205</v>
      </c>
      <c r="D50" s="10" t="s">
        <v>28</v>
      </c>
      <c r="E50" s="10">
        <v>13</v>
      </c>
      <c r="F50" s="11">
        <v>264.39999999999998</v>
      </c>
      <c r="G50" s="11">
        <f t="shared" si="0"/>
        <v>3437.2</v>
      </c>
      <c r="H50" s="11" t="s">
        <v>25</v>
      </c>
      <c r="I50" s="11" t="s">
        <v>25</v>
      </c>
      <c r="J50" s="12" t="s">
        <v>12</v>
      </c>
      <c r="K50" s="13">
        <f t="shared" si="1"/>
        <v>0.2</v>
      </c>
    </row>
    <row r="51" spans="1:11" ht="30" customHeight="1" x14ac:dyDescent="0.2">
      <c r="A51" s="9">
        <v>46</v>
      </c>
      <c r="B51" s="10" t="s">
        <v>73</v>
      </c>
      <c r="C51" s="10">
        <v>487164</v>
      </c>
      <c r="D51" s="10" t="s">
        <v>28</v>
      </c>
      <c r="E51" s="10">
        <v>25</v>
      </c>
      <c r="F51" s="11">
        <v>244.4</v>
      </c>
      <c r="G51" s="11">
        <f t="shared" si="0"/>
        <v>6110</v>
      </c>
      <c r="H51" s="11" t="s">
        <v>25</v>
      </c>
      <c r="I51" s="11" t="s">
        <v>25</v>
      </c>
      <c r="J51" s="12" t="s">
        <v>12</v>
      </c>
      <c r="K51" s="13">
        <f t="shared" si="1"/>
        <v>0.2</v>
      </c>
    </row>
    <row r="52" spans="1:11" ht="27" customHeight="1" x14ac:dyDescent="0.2">
      <c r="A52" s="9">
        <v>47</v>
      </c>
      <c r="B52" s="10" t="s">
        <v>74</v>
      </c>
      <c r="C52" s="10">
        <v>487162</v>
      </c>
      <c r="D52" s="10" t="s">
        <v>28</v>
      </c>
      <c r="E52" s="10">
        <v>6</v>
      </c>
      <c r="F52" s="11">
        <v>241.55</v>
      </c>
      <c r="G52" s="11">
        <f t="shared" si="0"/>
        <v>1449.3000000000002</v>
      </c>
      <c r="H52" s="11" t="s">
        <v>25</v>
      </c>
      <c r="I52" s="11" t="s">
        <v>25</v>
      </c>
      <c r="J52" s="12" t="s">
        <v>12</v>
      </c>
      <c r="K52" s="13">
        <f t="shared" si="1"/>
        <v>0.2</v>
      </c>
    </row>
    <row r="53" spans="1:11" ht="25.5" customHeight="1" x14ac:dyDescent="0.2">
      <c r="A53" s="9">
        <v>48</v>
      </c>
      <c r="B53" s="10" t="s">
        <v>75</v>
      </c>
      <c r="C53" s="10">
        <v>487144</v>
      </c>
      <c r="D53" s="10" t="s">
        <v>28</v>
      </c>
      <c r="E53" s="10">
        <v>63</v>
      </c>
      <c r="F53" s="11">
        <v>244</v>
      </c>
      <c r="G53" s="11">
        <f t="shared" si="0"/>
        <v>15372</v>
      </c>
      <c r="H53" s="11" t="s">
        <v>25</v>
      </c>
      <c r="I53" s="11" t="s">
        <v>25</v>
      </c>
      <c r="J53" s="12" t="s">
        <v>12</v>
      </c>
      <c r="K53" s="13">
        <f t="shared" si="1"/>
        <v>0.2</v>
      </c>
    </row>
    <row r="54" spans="1:11" ht="29.25" customHeight="1" x14ac:dyDescent="0.2">
      <c r="A54" s="9">
        <v>49</v>
      </c>
      <c r="B54" s="10" t="s">
        <v>76</v>
      </c>
      <c r="C54" s="10">
        <v>487125</v>
      </c>
      <c r="D54" s="10" t="s">
        <v>28</v>
      </c>
      <c r="E54" s="10">
        <v>69</v>
      </c>
      <c r="F54" s="11">
        <v>294.08</v>
      </c>
      <c r="G54" s="11">
        <f t="shared" si="0"/>
        <v>20291.52</v>
      </c>
      <c r="H54" s="11" t="s">
        <v>25</v>
      </c>
      <c r="I54" s="11" t="s">
        <v>25</v>
      </c>
      <c r="J54" s="12" t="s">
        <v>12</v>
      </c>
      <c r="K54" s="13">
        <f t="shared" si="1"/>
        <v>0.2</v>
      </c>
    </row>
    <row r="55" spans="1:11" ht="22.5" x14ac:dyDescent="0.2">
      <c r="A55" s="9">
        <v>50</v>
      </c>
      <c r="B55" s="10" t="s">
        <v>77</v>
      </c>
      <c r="C55" s="10">
        <v>487109</v>
      </c>
      <c r="D55" s="10" t="s">
        <v>28</v>
      </c>
      <c r="E55" s="10">
        <v>13</v>
      </c>
      <c r="F55" s="11">
        <v>349.28</v>
      </c>
      <c r="G55" s="11">
        <f t="shared" si="0"/>
        <v>4540.6399999999994</v>
      </c>
      <c r="H55" s="11" t="s">
        <v>25</v>
      </c>
      <c r="I55" s="11" t="s">
        <v>25</v>
      </c>
      <c r="J55" s="12" t="s">
        <v>12</v>
      </c>
      <c r="K55" s="13">
        <f t="shared" si="1"/>
        <v>0.2</v>
      </c>
    </row>
    <row r="56" spans="1:11" ht="24.75" customHeight="1" x14ac:dyDescent="0.2">
      <c r="A56" s="9">
        <v>51</v>
      </c>
      <c r="B56" s="10" t="s">
        <v>78</v>
      </c>
      <c r="C56" s="10">
        <v>487100</v>
      </c>
      <c r="D56" s="10" t="s">
        <v>28</v>
      </c>
      <c r="E56" s="10">
        <v>4</v>
      </c>
      <c r="F56" s="11">
        <v>576</v>
      </c>
      <c r="G56" s="11">
        <f t="shared" si="0"/>
        <v>2304</v>
      </c>
      <c r="H56" s="11" t="s">
        <v>25</v>
      </c>
      <c r="I56" s="11" t="s">
        <v>25</v>
      </c>
      <c r="J56" s="12" t="s">
        <v>12</v>
      </c>
      <c r="K56" s="13">
        <f t="shared" si="1"/>
        <v>0.4</v>
      </c>
    </row>
    <row r="57" spans="1:11" ht="24.75" customHeight="1" x14ac:dyDescent="0.2">
      <c r="A57" s="9">
        <v>52</v>
      </c>
      <c r="B57" s="10" t="s">
        <v>79</v>
      </c>
      <c r="C57" s="10">
        <v>487093</v>
      </c>
      <c r="D57" s="10" t="s">
        <v>28</v>
      </c>
      <c r="E57" s="10">
        <v>4</v>
      </c>
      <c r="F57" s="11">
        <v>454.34</v>
      </c>
      <c r="G57" s="11">
        <f t="shared" si="0"/>
        <v>1817.36</v>
      </c>
      <c r="H57" s="11" t="s">
        <v>25</v>
      </c>
      <c r="I57" s="11" t="s">
        <v>25</v>
      </c>
      <c r="J57" s="12" t="s">
        <v>12</v>
      </c>
      <c r="K57" s="13">
        <f t="shared" si="1"/>
        <v>0.2</v>
      </c>
    </row>
    <row r="58" spans="1:11" ht="36" customHeight="1" x14ac:dyDescent="0.2">
      <c r="A58" s="9">
        <v>53</v>
      </c>
      <c r="B58" s="10" t="s">
        <v>80</v>
      </c>
      <c r="C58" s="10">
        <v>487522</v>
      </c>
      <c r="D58" s="10" t="s">
        <v>28</v>
      </c>
      <c r="E58" s="10">
        <v>6</v>
      </c>
      <c r="F58" s="11">
        <v>95.73</v>
      </c>
      <c r="G58" s="11">
        <f t="shared" si="0"/>
        <v>574.38</v>
      </c>
      <c r="H58" s="11" t="s">
        <v>25</v>
      </c>
      <c r="I58" s="11" t="s">
        <v>25</v>
      </c>
      <c r="J58" s="12" t="s">
        <v>12</v>
      </c>
      <c r="K58" s="13">
        <f t="shared" si="1"/>
        <v>0.1</v>
      </c>
    </row>
    <row r="59" spans="1:11" ht="23.25" customHeight="1" x14ac:dyDescent="0.2">
      <c r="A59" s="9">
        <v>54</v>
      </c>
      <c r="B59" s="10" t="s">
        <v>81</v>
      </c>
      <c r="C59" s="10">
        <v>487533</v>
      </c>
      <c r="D59" s="10" t="s">
        <v>28</v>
      </c>
      <c r="E59" s="10">
        <v>3</v>
      </c>
      <c r="F59" s="11">
        <v>98.52</v>
      </c>
      <c r="G59" s="11">
        <f t="shared" si="0"/>
        <v>295.56</v>
      </c>
      <c r="H59" s="11" t="s">
        <v>25</v>
      </c>
      <c r="I59" s="11" t="s">
        <v>25</v>
      </c>
      <c r="J59" s="12" t="s">
        <v>12</v>
      </c>
      <c r="K59" s="13">
        <f t="shared" si="1"/>
        <v>0.1</v>
      </c>
    </row>
    <row r="60" spans="1:11" x14ac:dyDescent="0.2">
      <c r="F60" s="6" t="s">
        <v>26</v>
      </c>
      <c r="G60" s="8">
        <f>SUM(G6:G59)</f>
        <v>231966.75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Header>&amp;L&amp;G&amp;CPREGÃO ELETRÔNICO 13/2023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Marcus Vinícius</cp:lastModifiedBy>
  <cp:lastPrinted>2023-02-23T11:26:59Z</cp:lastPrinted>
  <dcterms:created xsi:type="dcterms:W3CDTF">2019-07-30T23:05:19Z</dcterms:created>
  <dcterms:modified xsi:type="dcterms:W3CDTF">2023-02-23T11:28:38Z</dcterms:modified>
</cp:coreProperties>
</file>