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Folha1!$A$1:$N$95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6" i="1"/>
  <c r="E42" i="1"/>
  <c r="H42" i="1" s="1"/>
  <c r="E9" i="1"/>
  <c r="H9" i="1" s="1"/>
  <c r="N93" i="1" l="1"/>
  <c r="J93" i="1"/>
  <c r="N92" i="1"/>
  <c r="J92" i="1"/>
  <c r="N91" i="1"/>
  <c r="J91" i="1"/>
  <c r="N90" i="1"/>
  <c r="J90" i="1"/>
  <c r="N89" i="1"/>
  <c r="J89" i="1"/>
  <c r="N88" i="1"/>
  <c r="J88" i="1"/>
  <c r="N87" i="1"/>
  <c r="J87" i="1"/>
  <c r="N86" i="1"/>
  <c r="J86" i="1"/>
  <c r="N85" i="1"/>
  <c r="J85" i="1"/>
  <c r="N84" i="1"/>
  <c r="J84" i="1"/>
  <c r="N83" i="1"/>
  <c r="J83" i="1"/>
  <c r="N82" i="1"/>
  <c r="J82" i="1"/>
  <c r="N81" i="1"/>
  <c r="J81" i="1"/>
  <c r="N80" i="1"/>
  <c r="J80" i="1"/>
  <c r="N79" i="1"/>
  <c r="J79" i="1"/>
  <c r="N78" i="1"/>
  <c r="J78" i="1"/>
  <c r="N77" i="1"/>
  <c r="J77" i="1"/>
  <c r="N76" i="1"/>
  <c r="J76" i="1"/>
  <c r="N75" i="1"/>
  <c r="J75" i="1"/>
  <c r="N74" i="1"/>
  <c r="J74" i="1"/>
  <c r="N73" i="1"/>
  <c r="J73" i="1"/>
  <c r="N72" i="1"/>
  <c r="J72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J9" i="1" l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" i="1" l="1"/>
  <c r="N6" i="1" l="1"/>
  <c r="J6" i="1" l="1"/>
  <c r="J94" i="1" s="1"/>
</calcChain>
</file>

<file path=xl/sharedStrings.xml><?xml version="1.0" encoding="utf-8"?>
<sst xmlns="http://schemas.openxmlformats.org/spreadsheetml/2006/main" count="458" uniqueCount="165">
  <si>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</si>
  <si>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</si>
  <si>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</si>
  <si>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</si>
  <si>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</si>
  <si>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</si>
  <si>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</si>
  <si>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</si>
  <si>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</si>
  <si>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</si>
  <si>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</si>
  <si>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</si>
  <si>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</si>
  <si>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</si>
  <si>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</si>
  <si>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ACEPRAN 0,2%. FRASCO-AMPOLA 20 ML</t>
  </si>
  <si>
    <t>ÁCIDO ASCÓRBICO - VITAMINA C 500MG/5ML, INJETÁVEL. AMPOLA 5 ml</t>
  </si>
  <si>
    <t>ÁCIDO TRANEXÂMICO 50 MG DO TIPO TRANSAMIN INJETÁVEL. AMPOLA 5 ml</t>
  </si>
  <si>
    <t>ADRENALINA INJETÁVEL. AMPOLA 1ml</t>
  </si>
  <si>
    <t>AMOXICILINA + CLAVULANATO DE POTÁSSIO INJETÁVEL 1G</t>
  </si>
  <si>
    <t>CARBOPLATINA 150 MG. FRASCO AMPOLA</t>
  </si>
  <si>
    <t>CARBOPLATINA 450 MG. FRASCO AMPOLA</t>
  </si>
  <si>
    <t>CEFTRIAXONA 1G. CEFTRIAXONA 1G. FRASCO AMPOLA</t>
  </si>
  <si>
    <t>CICLOFOSFAMIDA 50MG COMPRIMIDO. FORNECIMENTO EM CAIXA C/50 COMPRIMIDOS</t>
  </si>
  <si>
    <t>CLORAMBUCIL 2MG COMPRIMIDO. FORNECIMENTO EM CAIXA C/ 25 COMPRIMIDOS</t>
  </si>
  <si>
    <t>CLORETO DE POTÁSSIO A 10%. AMPOLA 10 ML</t>
  </si>
  <si>
    <t>CLORIDRATO DE DOXORRUBICINA 10 MG</t>
  </si>
  <si>
    <t>CLORIDRATO DE DOXORRUBICINA 50 MG</t>
  </si>
  <si>
    <t>CLORIDRATO DE GENCITABINA 200 MG</t>
  </si>
  <si>
    <t>CLORIDRATO DE ONDANSETRONA INJETÁVEL 4MG/2ML</t>
  </si>
  <si>
    <t>DACARBAZINA 200 MG. FRASCO AMPOLA</t>
  </si>
  <si>
    <t>DEPOMEDROL FRASCO-AMPOLA 2mL (80mg)</t>
  </si>
  <si>
    <t>DEXAMETASONA, DOSAGEM 4 MG/ML, FORMA FARMACÊUTICA SOLUÇÃO INJETÁVEL</t>
  </si>
  <si>
    <t>DEXMEDETOMIDINA 0,1MG/ML. FRASCO-AMPOLA 2ML</t>
  </si>
  <si>
    <t>DIAZEPAM 5 MG/ML. AMPOLA DE 2 ML</t>
  </si>
  <si>
    <t>DIPIRONA SÓDICA INJETÁVEL 1G/2ML INJETÁVEL</t>
  </si>
  <si>
    <t>EFEDRINA 50MG/ML. AMPOLA 1,0 ML</t>
  </si>
  <si>
    <t>ESTREPTOMICINA SULFATO, DOSAGEM 1 G, APRESENTAÇÃO PÓ P/ SUSPENSÃO INJETÁVEL</t>
  </si>
  <si>
    <t>ETOMIDATO 2 MG/ML INJETÁVEL. AMPOLA DE 10 ML</t>
  </si>
  <si>
    <t>FENTANIL (FENTANILA\, SAL CITRATO\, 0\,05 MG/ML\, SOLUÇÃO INJETÁVEL )</t>
  </si>
  <si>
    <t>FILGRASTIM, CONCENTRAÇÃO 300 MCG/ML, FORMA FARMACÊUTICA SOLUÇÃO INJETÁVEL.</t>
  </si>
  <si>
    <t>FLUMAZENIL 0,1MG/ML. AMPOLA 5mL</t>
  </si>
  <si>
    <t>FUROSEMIDA 10 MG INJETÁVEL. AMPOLA DE 2 ML</t>
  </si>
  <si>
    <t>GLICOSE HIPERTÔNICA 50% INJETÁVEL</t>
  </si>
  <si>
    <t>HEPARINA IV (5000U/mL). FRASCO DE 5ML</t>
  </si>
  <si>
    <t>HETAMIDO, POLI(0-2 HIDROXIETIL) AMIDO + CLORETO DE SÓDIO, SOLUÇÃO À 6%, 130/0,4, SOLUÇÃO INJETÁVEL, EM SISTEMA FECHADO</t>
  </si>
  <si>
    <t>HIDROCORTISONA 100 mg. HIDROCORTISONA 100 mg. Frasco-ampola</t>
  </si>
  <si>
    <t>INSULINA NPH. INSULINA NPH. Frasco 10,00ML</t>
  </si>
  <si>
    <t>INSULINA REGULAR. INSULINA REGULAR frasco 10ml</t>
  </si>
  <si>
    <t>ISOFLURANO, APRESENTAÇÃO ANESTÉSICO INALATÓRIO</t>
  </si>
  <si>
    <t>KETAMINA 5%. KETAMINA 5%. FRASCO 10ml</t>
  </si>
  <si>
    <t>LEVOBUPIVACAÍNA 0,5% SEM VASOCONSTRITOR</t>
  </si>
  <si>
    <t>LIDOCAÍNA 2% COM VASOCONSTRICTOR</t>
  </si>
  <si>
    <t>LIDOCAÍNA 2% GEL. LIDOCAÍNA 2% GEL. BISNAGA 30G</t>
  </si>
  <si>
    <t>LIDOCAÍNA 2% SEM VASOCONSTRICTOR. Estéril. Fornecido em frascos de 20 mL.</t>
  </si>
  <si>
    <t>MANITOL 20% (200 MG/ML). BOLSA PLÁSTICA DE 250 ML</t>
  </si>
  <si>
    <t>MEPERIDINA 50 MG/ML. AMPOLA DE 2 ML</t>
  </si>
  <si>
    <t>METADONA 10 MG/ML. AMPOLA DE 1 ML</t>
  </si>
  <si>
    <t>METRONIDAZOL 0,5% INJETÁVEL. BOLSA PLÁSTICA DE 100 ML</t>
  </si>
  <si>
    <t>MIDAZOLAM 5 MG/ML. AMPOLA DE 3 ML</t>
  </si>
  <si>
    <t>MITOXANTRONA CLORIDRATO, DOSAGEM 2 MG/ML, FORMA FARMACÊUTICA SOLUÇÃO INJETÁVEL</t>
  </si>
  <si>
    <t>MORFINA 10 MG/ML. AMPOLA DE 1 ML</t>
  </si>
  <si>
    <t>N-ACETILCISTEÍNA INJETÁVEL. AMPOLAS DE 3 ML</t>
  </si>
  <si>
    <t>NALBUFINA 10 MG INJETÁVEL. AMPOLAS DE 1 ML</t>
  </si>
  <si>
    <t>NORADRENALINA 2 MG/ML. AMPOLA 4ml</t>
  </si>
  <si>
    <t>OMEPRAZOL INJETÁVEL 40 MG ®. AMPOLA DE 10 ML</t>
  </si>
  <si>
    <t>POLISSULFATO DE MUCOPOLISSACARÍDEO - HIRUDOID® - POMADA</t>
  </si>
  <si>
    <t>PROMETAZINA CLORIDRATO, DOSAGEM 25 MG/ML, APRESENTAÇÃO SOLUÇÃO INJETÁVEL</t>
  </si>
  <si>
    <t>PROPOFOL 10 MG/ML. FRASCO DE 20 ML</t>
  </si>
  <si>
    <t>RANITIDINA CLORIDRATO, DOSAGEM 25 MG/ML, TIPO SOLUÇÃO INJETÁVEL</t>
  </si>
  <si>
    <t>ROPIVACAÍNA 0,75%. FRASCO DE 20 ML</t>
  </si>
  <si>
    <t>SEVOFLURANO, LÍQUIDO INALANTE. FRASCO COM 100 ML</t>
  </si>
  <si>
    <t>SULFADIAZINA DE PRATA 10 MG/G. BISNAGA C/ 30G</t>
  </si>
  <si>
    <t>SULFATO DE ATROPINA 0,25 MG/ML. AMPOLA DE 1 ML</t>
  </si>
  <si>
    <t>TIOPENTAL SÓDICO, 1 G, INJETÁVEL. FRASCO-AMPOLA</t>
  </si>
  <si>
    <t>TRAMADOL CLORIDRATO, 50 MG/ML, SOLUÇÃO INJETÁVEL</t>
  </si>
  <si>
    <t>VIMBLASTINA, 10 MG, INJETÁVEL. FRASCO AMPOLA</t>
  </si>
  <si>
    <t>VINCRISTINA, 1 MG, INJETÁVEL. FRASCO AMPOLA</t>
  </si>
  <si>
    <t>VITAMINA K INJETÁVEL. FRASCO-AMPOLA DE 20 ML</t>
  </si>
  <si>
    <t>FRASCO-AMPOLA 20 ML</t>
  </si>
  <si>
    <t>AMPOLA 5 ml</t>
  </si>
  <si>
    <t>AMPOLA 5ML</t>
  </si>
  <si>
    <t>AMPOLA 1ml</t>
  </si>
  <si>
    <t>FRASCO-AMPOLA</t>
  </si>
  <si>
    <t>FRASCO AMPOLA</t>
  </si>
  <si>
    <t>CAIXA COM 50 COMPRIMIDOS</t>
  </si>
  <si>
    <t>CAIXA COM 25 COMPRIMIDOS</t>
  </si>
  <si>
    <t>AMPOLA 10 ML</t>
  </si>
  <si>
    <t>AMPOLA 2ML</t>
  </si>
  <si>
    <t>FRASCO c/ 15,00 ML</t>
  </si>
  <si>
    <t>Frasco-ampola</t>
  </si>
  <si>
    <t>AMPOLA DE 2,5 ML</t>
  </si>
  <si>
    <t>FRASCO-AMPOLA 2ML</t>
  </si>
  <si>
    <t>AMPOLA DE 2 ML</t>
  </si>
  <si>
    <t>AMPOLA DE 2,0 ML</t>
  </si>
  <si>
    <t>AMPOLA 1,0 ML</t>
  </si>
  <si>
    <t>AMPOLA DE 10 ML</t>
  </si>
  <si>
    <t>Frasco 1mL</t>
  </si>
  <si>
    <t>AMPOLA 5mL</t>
  </si>
  <si>
    <t>AMPOLAS 10 ML</t>
  </si>
  <si>
    <t>FRASCO DE 5ML</t>
  </si>
  <si>
    <t>BOLSA 500ml</t>
  </si>
  <si>
    <t>Frasco 10,00ML</t>
  </si>
  <si>
    <t>frasco 10ml</t>
  </si>
  <si>
    <t>FRASCO 100,00 ML</t>
  </si>
  <si>
    <t>FRASCO COM 100 ML</t>
  </si>
  <si>
    <t>FRASCO 10ml</t>
  </si>
  <si>
    <t>FRASCO DE 20 ML</t>
  </si>
  <si>
    <t>BISNAGA 30G</t>
  </si>
  <si>
    <t>BOLSA PLÁSTICA DE 250 ML</t>
  </si>
  <si>
    <t>AMPOLA DE 1 ML</t>
  </si>
  <si>
    <t>BOLSA PLÁSTICA DE 100 ML</t>
  </si>
  <si>
    <t>AMPOLA DE 3 ML</t>
  </si>
  <si>
    <t>FRASCO 10,00 ML</t>
  </si>
  <si>
    <t>AMPOLAS DE 3 ML</t>
  </si>
  <si>
    <t>AMPOLAS DE 1 ML</t>
  </si>
  <si>
    <t>AMPOLA 4ml</t>
  </si>
  <si>
    <t>BISNAGA 40g</t>
  </si>
  <si>
    <t>BISNAGA C/ 30G</t>
  </si>
  <si>
    <t>FRASCO-AMPOLA DE 20 ML</t>
  </si>
  <si>
    <t>SIM</t>
  </si>
  <si>
    <t>NÃO</t>
  </si>
  <si>
    <t>Frasco de 5mL</t>
  </si>
  <si>
    <t>COLÍRIO DE FLUORESCEÍNA 2%</t>
  </si>
  <si>
    <t>COLÍRIO LUBRIFICANTE DO TIPO FRESHTEARS COLÍRIO (CARMELOSE SÓDICA, 5 MG/ML, SOLUÇÃO OFTÁLMICA)</t>
  </si>
  <si>
    <t>Anestésico Isoflurano - usado para indução e manutenção de anestesia geral em roedores. Fórmula Cada dose contém: Isoflurano.........................100 g Veículo......q.s.p.................100 mL. Frasco de 100ml.</t>
  </si>
  <si>
    <t>Frasco de 100ml</t>
  </si>
  <si>
    <t>ANFOTERICINA B, DOSAGEM 50 MG, APLICAÇÃO INJETÁVEL</t>
  </si>
  <si>
    <t>ANTITÓXICO, COMPOSIÇÃO À BASE DE DL-METIONINA, COLINA, GLICOSE, COMPONENTES ADICIONAIS E VITAMINAS DO COMPLEXO B, CONCENTRAÇÃO MÍN. 50MG + 20MG + 50MG MG/ ML, FORMA FÍSICA SOLUÇÃO INJETÁVEL. Fornecimento em frasco de 100ml.</t>
  </si>
  <si>
    <t>ANTITÓXICO, COMPOSIÇÃO ACETIL METIONINA, COLINA, OUTROS COMPONENTES VITAMINAS B1,B2,B3,B6 E B12, COMPONENTES ADICIONAIS ARGININA CLORIDRATO E INOSITOL, FORMA FÍSICA SOLUÇÃO ORAL. Fornecimento em frasco de 20ml.</t>
  </si>
  <si>
    <t>Frasco de 20ml</t>
  </si>
  <si>
    <t>ATIPAMEZOLE 5MG/ML - USO VETERINÁRIO - TIPO ANTISEDAN® Fornecimento em frasco-ampola de 10ml.</t>
  </si>
  <si>
    <t>Frasco-ampola de 10ml</t>
  </si>
  <si>
    <t>Frasco-ampola de 20ml</t>
  </si>
  <si>
    <t>CERENIA: SOLUÇÃO INJETÁVEL (CITRATO DE MAROPITANT) USO VETERINÁRIO, FABRICANTE EXCLUSIVO ZOETIS. Fornecimento em frasco-ampola de 20ml.</t>
  </si>
  <si>
    <t>CETAMINA, SAL QUÍMICO CLORIDRATO, CONCENTRAÇÃO* 100 MG/ML, FORMA FARMACÊUTICA* SOLUÇÃO INJETÁVEL, USO USO VETERINÁRIO. Fornecimento em frasco de 10ml.</t>
  </si>
  <si>
    <t>Frasco de 10ml</t>
  </si>
  <si>
    <t>CETAMINA, SAL QUÍMICO CLORIDRATO, CONCENTRAÇÃO* 50 MG/ML, FORMA FARMACÊUTICA* SOLUÇÃO INJETÁVEL, USO VETERINÁRIO. FRASCO DE 10,00 ML</t>
  </si>
  <si>
    <t>CETOPROFENO, CONCENTRAÇAO 100 MG, FORMA FARMACEUTICA PÓ LIÓFILO P/ INJETÁVEL, CARACTERÍSTICA ADICIONAL ENDOVENOSO FRASCO. Fornecimento em frasco-ampola de 2ml.</t>
  </si>
  <si>
    <t>Frasco-ampola de 2ml</t>
  </si>
  <si>
    <t>CICATRIZANTE VETERINÁRIO, PRINCÍPIO ATIVO SULFANILAMIDA, SULFADIAZINA, GENTAMICINA SULFATO, CARACTERÍSTICAS ADICIONAIS URÉIA E VITAMINA A, CONCENTRAÇÃO 5% + 5% + 0,5% + 5% + 1.200 UI/G, FORMA FÍSICA POMADA. Fornecimento em bisnaga de 50g.</t>
  </si>
  <si>
    <t>Bisnaga de 50g</t>
  </si>
  <si>
    <t>CLORETO DE BENZALCÔNIO, ASPECTO FÍSICO LÍQUIDO INCOLOR À AMARELO PÁLIDO, TEOR DE PUREZA TEOR DE 50% P/P, CARACTERÍSTICA ADICIONAL EM SOLUÇÃO AQUOSA. Fornecimento em frasco de 1 litro.</t>
  </si>
  <si>
    <t>Frasco de 1 litro</t>
  </si>
  <si>
    <t>COLAGENASE, CONCENTRAÇÃO 0,6UI/G, USO POMADA. Fornecimento em bisnaga de 30g.</t>
  </si>
  <si>
    <t>Bisnaga de 30g</t>
  </si>
  <si>
    <t>DEXMEDETOMIDINA CLORIDRATO, CONCENTRAÇAO 100 MCG/ML, FORMA FARMACEUTICA SOLUÇÃO INJETÁVEL. Fornecimento em frasco de 2ml</t>
  </si>
  <si>
    <t>Frasco de 2ml</t>
  </si>
  <si>
    <t>FIPRONIL, COMPOSIÇÃO ALUMÍNIO E SULFADIAZINA, CONCENTRAÇÃO 0,32 + 3,1 + 0,09 G , FORMA FARMACÊUTICA AEROSOL, APLICAÇÃO USO VETERINÁRIO. Fornecimento em frasco de 500ml.</t>
  </si>
  <si>
    <t>Frasco de 500ml</t>
  </si>
  <si>
    <t>KETAMINA 10%. KETAMINA 10%. FRASCO 10ml</t>
  </si>
  <si>
    <t>MELOXICAM, CONCENTRAÇÃO* 2 MG/ML, FORMA FARMACÊUTICA SOLUÇÃO INJETÁVEL, USO USO VETERINÁRIO. Fornecimento em frasco de 20ml.</t>
  </si>
  <si>
    <t>MELOXICAM, CONCENTRAÇÃO* 20 MG/ML, FORMA FARMACÊUTICA SOLUÇÃO INJETÁVEL, USO USO VETERINÁRIO. Fornecimento em frasco de 20ml.</t>
  </si>
  <si>
    <t>PROTETOR HEPÁTICO: para uso veterinário, tipo ORNITIL®. Fornecimento em frasco-ampola de 100ml.</t>
  </si>
  <si>
    <t>FRASCO-AMPOLA DE 100 ML</t>
  </si>
  <si>
    <t>SULFANILAMIDA, COMPOSIÇÃO SULFADIAZINA, GENTAMICINA, VIT A E URÉIA, CONCENTRAÇÃO 5 G + 5 G + 0,5 G + 120.000 UI + 5 G, FORMA FARMACÊUTICA POMADA, APLICAÇÃO USO VETERINÁRIO</t>
  </si>
  <si>
    <t>BISNAGA 50,00 G</t>
  </si>
  <si>
    <t>UNGUENTO: para uso veterinário. Fornecimento em pote de 250g.</t>
  </si>
  <si>
    <t>Pote de 250g</t>
  </si>
  <si>
    <t>XILAZINA CLORIDRATO, CONCENTRAÇÃO 100 MG/ML, FORMA FÍSICA SOLUÇÃO INJETÁVEL, USO USO VETERINÁRIO. Fornecimento em frasco de 10ml.</t>
  </si>
  <si>
    <t>XILAZINA CLORIDRATO, CONCENTRAÇÃO 20 MG/ML, FORMA FÍSICA SOLUÇÃO INJETÁVEL. Fornecimento em frasco de 10ml.</t>
  </si>
  <si>
    <t>VALOR TOTAL</t>
  </si>
  <si>
    <t>PROAD 150182</t>
  </si>
  <si>
    <t>PARTICIPANTE HFSE 250061</t>
  </si>
  <si>
    <t>PARTICIPANTE HFL 250105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</si>
</sst>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0" xfId="0" applyFont="1" applyFill="1" applyBorder="1"/>
    <xf numFmtId="44" fontId="6" fillId="2" borderId="1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Layout" zoomScaleNormal="100" zoomScaleSheetLayoutView="80" workbookViewId="0">
      <selection activeCell="F94" sqref="F94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8.28515625" style="3" customWidth="1"/>
    <col min="6" max="6" width="10.28515625" style="3" customWidth="1"/>
    <col min="7" max="7" width="12.140625" style="3" customWidth="1"/>
    <col min="8" max="8" width="11.42578125" style="4" bestFit="1" customWidth="1"/>
    <col min="9" max="9" width="8.85546875" style="4" bestFit="1" customWidth="1"/>
    <col min="10" max="10" width="13.5703125" style="4" bestFit="1" customWidth="1"/>
    <col min="11" max="11" width="10.5703125" style="4" customWidth="1"/>
    <col min="12" max="12" width="11.5703125" style="4" customWidth="1"/>
    <col min="13" max="13" width="8.7109375" style="7" customWidth="1"/>
    <col min="14" max="14" width="15" style="4" customWidth="1"/>
    <col min="15" max="16384" width="9.140625" style="1"/>
  </cols>
  <sheetData>
    <row r="1" spans="1:14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1:14" ht="82.9" customHeight="1" x14ac:dyDescent="0.2">
      <c r="A5" s="5" t="s">
        <v>1</v>
      </c>
      <c r="B5" s="10" t="s">
        <v>5</v>
      </c>
      <c r="C5" s="6" t="s">
        <v>13</v>
      </c>
      <c r="D5" s="10" t="s">
        <v>2</v>
      </c>
      <c r="E5" s="10" t="s">
        <v>162</v>
      </c>
      <c r="F5" s="10" t="s">
        <v>163</v>
      </c>
      <c r="G5" s="10" t="s">
        <v>164</v>
      </c>
      <c r="H5" s="10" t="s">
        <v>14</v>
      </c>
      <c r="I5" s="6" t="s">
        <v>7</v>
      </c>
      <c r="J5" s="6" t="s">
        <v>6</v>
      </c>
      <c r="K5" s="6" t="s">
        <v>8</v>
      </c>
      <c r="L5" s="6" t="s">
        <v>9</v>
      </c>
      <c r="M5" s="6" t="s">
        <v>10</v>
      </c>
      <c r="N5" s="6" t="s">
        <v>11</v>
      </c>
    </row>
    <row r="6" spans="1:14" ht="33.75" x14ac:dyDescent="0.2">
      <c r="A6" s="9">
        <v>1</v>
      </c>
      <c r="B6" s="11" t="s">
        <v>15</v>
      </c>
      <c r="C6" s="13">
        <v>407500</v>
      </c>
      <c r="D6" s="14" t="s">
        <v>79</v>
      </c>
      <c r="E6" s="15">
        <v>20</v>
      </c>
      <c r="F6" s="14">
        <v>0</v>
      </c>
      <c r="G6" s="14">
        <v>20</v>
      </c>
      <c r="H6" s="15">
        <f t="shared" ref="H6:H37" si="0">SUM(E6:G6)</f>
        <v>40</v>
      </c>
      <c r="I6" s="16">
        <v>16.71</v>
      </c>
      <c r="J6" s="17">
        <f>I6*H6</f>
        <v>668.40000000000009</v>
      </c>
      <c r="K6" s="17" t="s">
        <v>120</v>
      </c>
      <c r="L6" s="17" t="s">
        <v>121</v>
      </c>
      <c r="M6" s="8" t="s">
        <v>12</v>
      </c>
      <c r="N6" s="12">
        <f>IF(I6&lt;0.01,"",IF(AND(I6&gt;=0.01,I6&lt;=5),0.01,IF(I6&lt;=10,0.02,IF(I6&lt;=20,0.03,IF(I6&lt;=50,0.05,IF(I6&lt;=100,0.1,IF(I6&lt;=200,0.12,IF(I6&lt;=500,0.2,IF(I6&lt;=1000,0.4,IF(I6&lt;=2000,0.5,IF(I6&lt;=5000,0.8,IF(I6&lt;=10000,I6*0.005,"Avaliação Específica"))))))))))))</f>
        <v>0.03</v>
      </c>
    </row>
    <row r="7" spans="1:14" ht="22.5" x14ac:dyDescent="0.2">
      <c r="A7" s="9">
        <v>2</v>
      </c>
      <c r="B7" s="11" t="s">
        <v>16</v>
      </c>
      <c r="C7" s="13">
        <v>271687</v>
      </c>
      <c r="D7" s="14" t="s">
        <v>80</v>
      </c>
      <c r="E7" s="15">
        <v>251</v>
      </c>
      <c r="F7" s="14">
        <v>600</v>
      </c>
      <c r="G7" s="14">
        <v>251</v>
      </c>
      <c r="H7" s="15">
        <f t="shared" si="0"/>
        <v>1102</v>
      </c>
      <c r="I7" s="16">
        <v>0.97</v>
      </c>
      <c r="J7" s="17">
        <f t="shared" ref="J7:J68" si="1">I7*H7</f>
        <v>1068.94</v>
      </c>
      <c r="K7" s="17" t="s">
        <v>120</v>
      </c>
      <c r="L7" s="17" t="s">
        <v>121</v>
      </c>
      <c r="M7" s="8" t="s">
        <v>12</v>
      </c>
      <c r="N7" s="12">
        <f t="shared" ref="N7:N68" si="2">IF(I7&lt;0.01,"",IF(AND(I7&gt;=0.01,I7&lt;=5),0.01,IF(I7&lt;=10,0.02,IF(I7&lt;=20,0.03,IF(I7&lt;=50,0.05,IF(I7&lt;=100,0.1,IF(I7&lt;=200,0.12,IF(I7&lt;=500,0.2,IF(I7&lt;=1000,0.4,IF(I7&lt;=2000,0.5,IF(I7&lt;=5000,0.8,IF(I7&lt;=10000,I7*0.005,"Avaliação Específica"))))))))))))</f>
        <v>0.01</v>
      </c>
    </row>
    <row r="8" spans="1:14" ht="22.5" x14ac:dyDescent="0.2">
      <c r="A8" s="9">
        <v>3</v>
      </c>
      <c r="B8" s="11" t="s">
        <v>17</v>
      </c>
      <c r="C8" s="13">
        <v>327566</v>
      </c>
      <c r="D8" s="14" t="s">
        <v>81</v>
      </c>
      <c r="E8" s="15">
        <v>626</v>
      </c>
      <c r="F8" s="14">
        <v>9000</v>
      </c>
      <c r="G8" s="14">
        <v>3000</v>
      </c>
      <c r="H8" s="15">
        <f t="shared" si="0"/>
        <v>12626</v>
      </c>
      <c r="I8" s="16">
        <v>4.51</v>
      </c>
      <c r="J8" s="17">
        <f t="shared" si="1"/>
        <v>56943.259999999995</v>
      </c>
      <c r="K8" s="17" t="s">
        <v>120</v>
      </c>
      <c r="L8" s="17" t="s">
        <v>121</v>
      </c>
      <c r="M8" s="8" t="s">
        <v>12</v>
      </c>
      <c r="N8" s="12">
        <f t="shared" si="2"/>
        <v>0.01</v>
      </c>
    </row>
    <row r="9" spans="1:14" ht="22.5" x14ac:dyDescent="0.2">
      <c r="A9" s="9">
        <v>4</v>
      </c>
      <c r="B9" s="11" t="s">
        <v>18</v>
      </c>
      <c r="C9" s="13">
        <v>268255</v>
      </c>
      <c r="D9" s="14" t="s">
        <v>82</v>
      </c>
      <c r="E9" s="15">
        <f>626+10</f>
        <v>636</v>
      </c>
      <c r="F9" s="14">
        <v>23000</v>
      </c>
      <c r="G9" s="14">
        <v>19500</v>
      </c>
      <c r="H9" s="15">
        <f t="shared" si="0"/>
        <v>43136</v>
      </c>
      <c r="I9" s="16">
        <v>2.58</v>
      </c>
      <c r="J9" s="17">
        <f t="shared" si="1"/>
        <v>111290.88</v>
      </c>
      <c r="K9" s="17" t="s">
        <v>120</v>
      </c>
      <c r="L9" s="17" t="s">
        <v>121</v>
      </c>
      <c r="M9" s="8" t="s">
        <v>12</v>
      </c>
      <c r="N9" s="12">
        <f t="shared" si="2"/>
        <v>0.01</v>
      </c>
    </row>
    <row r="10" spans="1:14" ht="22.5" x14ac:dyDescent="0.2">
      <c r="A10" s="9">
        <v>5</v>
      </c>
      <c r="B10" s="11" t="s">
        <v>19</v>
      </c>
      <c r="C10" s="13">
        <v>271100</v>
      </c>
      <c r="D10" s="14" t="s">
        <v>83</v>
      </c>
      <c r="E10" s="15">
        <v>627</v>
      </c>
      <c r="F10" s="14">
        <v>12000</v>
      </c>
      <c r="G10" s="14">
        <v>9000</v>
      </c>
      <c r="H10" s="15">
        <f t="shared" si="0"/>
        <v>21627</v>
      </c>
      <c r="I10" s="16">
        <v>18.809999999999999</v>
      </c>
      <c r="J10" s="17">
        <f t="shared" si="1"/>
        <v>406803.87</v>
      </c>
      <c r="K10" s="17" t="s">
        <v>120</v>
      </c>
      <c r="L10" s="17" t="s">
        <v>121</v>
      </c>
      <c r="M10" s="8" t="s">
        <v>12</v>
      </c>
      <c r="N10" s="12">
        <f t="shared" si="2"/>
        <v>0.03</v>
      </c>
    </row>
    <row r="11" spans="1:14" ht="22.5" x14ac:dyDescent="0.2">
      <c r="A11" s="9">
        <v>6</v>
      </c>
      <c r="B11" s="11" t="s">
        <v>20</v>
      </c>
      <c r="C11" s="13">
        <v>270411</v>
      </c>
      <c r="D11" s="14" t="s">
        <v>84</v>
      </c>
      <c r="E11" s="15">
        <v>18</v>
      </c>
      <c r="F11" s="14">
        <v>600</v>
      </c>
      <c r="G11" s="14">
        <v>60</v>
      </c>
      <c r="H11" s="15">
        <f t="shared" si="0"/>
        <v>678</v>
      </c>
      <c r="I11" s="16">
        <v>75.45</v>
      </c>
      <c r="J11" s="17">
        <f t="shared" si="1"/>
        <v>51155.1</v>
      </c>
      <c r="K11" s="17" t="s">
        <v>120</v>
      </c>
      <c r="L11" s="17" t="s">
        <v>121</v>
      </c>
      <c r="M11" s="8" t="s">
        <v>12</v>
      </c>
      <c r="N11" s="12">
        <f t="shared" si="2"/>
        <v>0.1</v>
      </c>
    </row>
    <row r="12" spans="1:14" ht="22.5" x14ac:dyDescent="0.2">
      <c r="A12" s="9">
        <v>7</v>
      </c>
      <c r="B12" s="11" t="s">
        <v>21</v>
      </c>
      <c r="C12" s="13">
        <v>270409</v>
      </c>
      <c r="D12" s="14" t="s">
        <v>84</v>
      </c>
      <c r="E12" s="15">
        <v>18</v>
      </c>
      <c r="F12" s="14">
        <v>300</v>
      </c>
      <c r="G12" s="14">
        <v>300</v>
      </c>
      <c r="H12" s="15">
        <f t="shared" si="0"/>
        <v>618</v>
      </c>
      <c r="I12" s="16">
        <v>159.83000000000001</v>
      </c>
      <c r="J12" s="17">
        <f t="shared" si="1"/>
        <v>98774.94</v>
      </c>
      <c r="K12" s="17" t="s">
        <v>120</v>
      </c>
      <c r="L12" s="17" t="s">
        <v>121</v>
      </c>
      <c r="M12" s="8" t="s">
        <v>12</v>
      </c>
      <c r="N12" s="12">
        <f t="shared" si="2"/>
        <v>0.12</v>
      </c>
    </row>
    <row r="13" spans="1:14" ht="22.5" x14ac:dyDescent="0.2">
      <c r="A13" s="9">
        <v>8</v>
      </c>
      <c r="B13" s="11" t="s">
        <v>22</v>
      </c>
      <c r="C13" s="13">
        <v>442701</v>
      </c>
      <c r="D13" s="14" t="s">
        <v>84</v>
      </c>
      <c r="E13" s="15">
        <v>771</v>
      </c>
      <c r="F13" s="14">
        <v>12000</v>
      </c>
      <c r="G13" s="14">
        <v>2400</v>
      </c>
      <c r="H13" s="15">
        <f t="shared" si="0"/>
        <v>15171</v>
      </c>
      <c r="I13" s="16">
        <v>12.66</v>
      </c>
      <c r="J13" s="17">
        <f t="shared" si="1"/>
        <v>192064.86000000002</v>
      </c>
      <c r="K13" s="17" t="s">
        <v>120</v>
      </c>
      <c r="L13" s="17" t="s">
        <v>121</v>
      </c>
      <c r="M13" s="8" t="s">
        <v>12</v>
      </c>
      <c r="N13" s="12">
        <f t="shared" si="2"/>
        <v>0.03</v>
      </c>
    </row>
    <row r="14" spans="1:14" ht="45" x14ac:dyDescent="0.2">
      <c r="A14" s="9">
        <v>9</v>
      </c>
      <c r="B14" s="11" t="s">
        <v>23</v>
      </c>
      <c r="C14" s="13">
        <v>268427</v>
      </c>
      <c r="D14" s="14" t="s">
        <v>85</v>
      </c>
      <c r="E14" s="15">
        <v>4150</v>
      </c>
      <c r="F14" s="14">
        <v>800</v>
      </c>
      <c r="G14" s="14">
        <v>3000</v>
      </c>
      <c r="H14" s="15">
        <f t="shared" si="0"/>
        <v>7950</v>
      </c>
      <c r="I14" s="16">
        <v>0.7</v>
      </c>
      <c r="J14" s="17">
        <f t="shared" si="1"/>
        <v>5565</v>
      </c>
      <c r="K14" s="17" t="s">
        <v>120</v>
      </c>
      <c r="L14" s="17" t="s">
        <v>121</v>
      </c>
      <c r="M14" s="8" t="s">
        <v>12</v>
      </c>
      <c r="N14" s="12">
        <f t="shared" si="2"/>
        <v>0.01</v>
      </c>
    </row>
    <row r="15" spans="1:14" ht="45" x14ac:dyDescent="0.2">
      <c r="A15" s="9">
        <v>10</v>
      </c>
      <c r="B15" s="11" t="s">
        <v>24</v>
      </c>
      <c r="C15" s="13">
        <v>270445</v>
      </c>
      <c r="D15" s="14" t="s">
        <v>86</v>
      </c>
      <c r="E15" s="15">
        <v>400</v>
      </c>
      <c r="F15" s="14">
        <v>5500</v>
      </c>
      <c r="G15" s="14">
        <v>3000</v>
      </c>
      <c r="H15" s="15">
        <f t="shared" si="0"/>
        <v>8900</v>
      </c>
      <c r="I15" s="16">
        <v>2.97</v>
      </c>
      <c r="J15" s="17">
        <f t="shared" si="1"/>
        <v>26433</v>
      </c>
      <c r="K15" s="17" t="s">
        <v>120</v>
      </c>
      <c r="L15" s="17" t="s">
        <v>121</v>
      </c>
      <c r="M15" s="8" t="s">
        <v>12</v>
      </c>
      <c r="N15" s="12">
        <f t="shared" si="2"/>
        <v>0.01</v>
      </c>
    </row>
    <row r="16" spans="1:14" ht="22.5" x14ac:dyDescent="0.2">
      <c r="A16" s="9">
        <v>11</v>
      </c>
      <c r="B16" s="11" t="s">
        <v>25</v>
      </c>
      <c r="C16" s="13">
        <v>267161</v>
      </c>
      <c r="D16" s="14" t="s">
        <v>87</v>
      </c>
      <c r="E16" s="15">
        <v>926</v>
      </c>
      <c r="F16" s="14">
        <v>41000</v>
      </c>
      <c r="G16" s="14">
        <v>27000</v>
      </c>
      <c r="H16" s="15">
        <f t="shared" si="0"/>
        <v>68926</v>
      </c>
      <c r="I16" s="16">
        <v>0.43</v>
      </c>
      <c r="J16" s="17">
        <f t="shared" si="1"/>
        <v>29638.18</v>
      </c>
      <c r="K16" s="17" t="s">
        <v>120</v>
      </c>
      <c r="L16" s="17" t="s">
        <v>121</v>
      </c>
      <c r="M16" s="8" t="s">
        <v>12</v>
      </c>
      <c r="N16" s="12">
        <f t="shared" si="2"/>
        <v>0.01</v>
      </c>
    </row>
    <row r="17" spans="1:14" ht="22.5" x14ac:dyDescent="0.2">
      <c r="A17" s="9">
        <v>12</v>
      </c>
      <c r="B17" s="11" t="s">
        <v>26</v>
      </c>
      <c r="C17" s="13">
        <v>268450</v>
      </c>
      <c r="D17" s="14" t="s">
        <v>84</v>
      </c>
      <c r="E17" s="15">
        <v>32</v>
      </c>
      <c r="F17" s="14">
        <v>500</v>
      </c>
      <c r="G17" s="14">
        <v>60</v>
      </c>
      <c r="H17" s="15">
        <f t="shared" si="0"/>
        <v>592</v>
      </c>
      <c r="I17" s="16">
        <v>31.84</v>
      </c>
      <c r="J17" s="17">
        <f t="shared" si="1"/>
        <v>18849.28</v>
      </c>
      <c r="K17" s="17" t="s">
        <v>120</v>
      </c>
      <c r="L17" s="17" t="s">
        <v>121</v>
      </c>
      <c r="M17" s="8" t="s">
        <v>12</v>
      </c>
      <c r="N17" s="12">
        <f t="shared" si="2"/>
        <v>0.05</v>
      </c>
    </row>
    <row r="18" spans="1:14" ht="22.5" x14ac:dyDescent="0.2">
      <c r="A18" s="9">
        <v>13</v>
      </c>
      <c r="B18" s="11" t="s">
        <v>27</v>
      </c>
      <c r="C18" s="13">
        <v>268451</v>
      </c>
      <c r="D18" s="14" t="s">
        <v>84</v>
      </c>
      <c r="E18" s="15">
        <v>80</v>
      </c>
      <c r="F18" s="14">
        <v>1000</v>
      </c>
      <c r="G18" s="14">
        <v>900</v>
      </c>
      <c r="H18" s="15">
        <f t="shared" si="0"/>
        <v>1980</v>
      </c>
      <c r="I18" s="16">
        <v>49.62</v>
      </c>
      <c r="J18" s="17">
        <f t="shared" si="1"/>
        <v>98247.599999999991</v>
      </c>
      <c r="K18" s="17" t="s">
        <v>120</v>
      </c>
      <c r="L18" s="17" t="s">
        <v>121</v>
      </c>
      <c r="M18" s="8" t="s">
        <v>12</v>
      </c>
      <c r="N18" s="12">
        <f t="shared" si="2"/>
        <v>0.05</v>
      </c>
    </row>
    <row r="19" spans="1:14" ht="22.5" x14ac:dyDescent="0.2">
      <c r="A19" s="9">
        <v>14</v>
      </c>
      <c r="B19" s="11" t="s">
        <v>28</v>
      </c>
      <c r="C19" s="13">
        <v>270431</v>
      </c>
      <c r="D19" s="14" t="s">
        <v>84</v>
      </c>
      <c r="E19" s="15">
        <v>10</v>
      </c>
      <c r="F19" s="14">
        <v>600</v>
      </c>
      <c r="G19" s="14">
        <v>120</v>
      </c>
      <c r="H19" s="15">
        <f t="shared" si="0"/>
        <v>730</v>
      </c>
      <c r="I19" s="16">
        <v>29.65</v>
      </c>
      <c r="J19" s="17">
        <f t="shared" si="1"/>
        <v>21644.5</v>
      </c>
      <c r="K19" s="17" t="s">
        <v>120</v>
      </c>
      <c r="L19" s="17" t="s">
        <v>121</v>
      </c>
      <c r="M19" s="8" t="s">
        <v>12</v>
      </c>
      <c r="N19" s="12">
        <f t="shared" si="2"/>
        <v>0.05</v>
      </c>
    </row>
    <row r="20" spans="1:14" ht="22.5" x14ac:dyDescent="0.2">
      <c r="A20" s="9">
        <v>15</v>
      </c>
      <c r="B20" s="11" t="s">
        <v>29</v>
      </c>
      <c r="C20" s="13">
        <v>268504</v>
      </c>
      <c r="D20" s="14" t="s">
        <v>88</v>
      </c>
      <c r="E20" s="15">
        <v>2002</v>
      </c>
      <c r="F20" s="14">
        <v>15000</v>
      </c>
      <c r="G20" s="14">
        <v>30000</v>
      </c>
      <c r="H20" s="15">
        <f t="shared" si="0"/>
        <v>47002</v>
      </c>
      <c r="I20" s="16">
        <v>1.67</v>
      </c>
      <c r="J20" s="17">
        <f t="shared" si="1"/>
        <v>78493.34</v>
      </c>
      <c r="K20" s="17" t="s">
        <v>120</v>
      </c>
      <c r="L20" s="17" t="s">
        <v>121</v>
      </c>
      <c r="M20" s="8" t="s">
        <v>12</v>
      </c>
      <c r="N20" s="12">
        <f t="shared" si="2"/>
        <v>0.01</v>
      </c>
    </row>
    <row r="21" spans="1:14" ht="22.5" x14ac:dyDescent="0.2">
      <c r="A21" s="9">
        <v>16</v>
      </c>
      <c r="B21" s="11" t="s">
        <v>123</v>
      </c>
      <c r="C21" s="13">
        <v>272945</v>
      </c>
      <c r="D21" s="14" t="s">
        <v>122</v>
      </c>
      <c r="E21" s="15">
        <v>26</v>
      </c>
      <c r="F21" s="14">
        <v>300</v>
      </c>
      <c r="G21" s="14">
        <v>26</v>
      </c>
      <c r="H21" s="15">
        <f t="shared" si="0"/>
        <v>352</v>
      </c>
      <c r="I21" s="16">
        <v>39.299999999999997</v>
      </c>
      <c r="J21" s="17">
        <f t="shared" si="1"/>
        <v>13833.599999999999</v>
      </c>
      <c r="K21" s="17" t="s">
        <v>120</v>
      </c>
      <c r="L21" s="17" t="s">
        <v>121</v>
      </c>
      <c r="M21" s="8" t="s">
        <v>12</v>
      </c>
      <c r="N21" s="12">
        <f t="shared" si="2"/>
        <v>0.05</v>
      </c>
    </row>
    <row r="22" spans="1:14" ht="33.75" x14ac:dyDescent="0.2">
      <c r="A22" s="9">
        <v>17</v>
      </c>
      <c r="B22" s="11" t="s">
        <v>124</v>
      </c>
      <c r="C22" s="13">
        <v>305428</v>
      </c>
      <c r="D22" s="14" t="s">
        <v>89</v>
      </c>
      <c r="E22" s="15">
        <v>18</v>
      </c>
      <c r="F22" s="14">
        <v>150</v>
      </c>
      <c r="G22" s="14">
        <v>900</v>
      </c>
      <c r="H22" s="15">
        <f t="shared" si="0"/>
        <v>1068</v>
      </c>
      <c r="I22" s="16">
        <v>22.23</v>
      </c>
      <c r="J22" s="17">
        <f t="shared" si="1"/>
        <v>23741.64</v>
      </c>
      <c r="K22" s="17" t="s">
        <v>120</v>
      </c>
      <c r="L22" s="17" t="s">
        <v>121</v>
      </c>
      <c r="M22" s="8" t="s">
        <v>12</v>
      </c>
      <c r="N22" s="12">
        <f t="shared" si="2"/>
        <v>0.05</v>
      </c>
    </row>
    <row r="23" spans="1:14" ht="22.5" x14ac:dyDescent="0.2">
      <c r="A23" s="9">
        <v>18</v>
      </c>
      <c r="B23" s="11" t="s">
        <v>30</v>
      </c>
      <c r="C23" s="13">
        <v>270438</v>
      </c>
      <c r="D23" s="14" t="s">
        <v>84</v>
      </c>
      <c r="E23" s="15">
        <v>76</v>
      </c>
      <c r="F23" s="14">
        <v>300</v>
      </c>
      <c r="G23" s="14">
        <v>180</v>
      </c>
      <c r="H23" s="15">
        <f t="shared" si="0"/>
        <v>556</v>
      </c>
      <c r="I23" s="16">
        <v>30.67</v>
      </c>
      <c r="J23" s="17">
        <f t="shared" si="1"/>
        <v>17052.52</v>
      </c>
      <c r="K23" s="17" t="s">
        <v>120</v>
      </c>
      <c r="L23" s="17" t="s">
        <v>121</v>
      </c>
      <c r="M23" s="8" t="s">
        <v>12</v>
      </c>
      <c r="N23" s="12">
        <f t="shared" si="2"/>
        <v>0.05</v>
      </c>
    </row>
    <row r="24" spans="1:14" ht="22.5" x14ac:dyDescent="0.2">
      <c r="A24" s="9">
        <v>19</v>
      </c>
      <c r="B24" s="11" t="s">
        <v>31</v>
      </c>
      <c r="C24" s="13">
        <v>399614</v>
      </c>
      <c r="D24" s="14" t="s">
        <v>90</v>
      </c>
      <c r="E24" s="15">
        <v>231</v>
      </c>
      <c r="F24" s="14">
        <v>250</v>
      </c>
      <c r="G24" s="14">
        <v>360</v>
      </c>
      <c r="H24" s="15">
        <f t="shared" si="0"/>
        <v>841</v>
      </c>
      <c r="I24" s="16">
        <v>20.39</v>
      </c>
      <c r="J24" s="17">
        <f t="shared" si="1"/>
        <v>17147.990000000002</v>
      </c>
      <c r="K24" s="17" t="s">
        <v>120</v>
      </c>
      <c r="L24" s="17" t="s">
        <v>121</v>
      </c>
      <c r="M24" s="8" t="s">
        <v>12</v>
      </c>
      <c r="N24" s="12">
        <f t="shared" si="2"/>
        <v>0.05</v>
      </c>
    </row>
    <row r="25" spans="1:14" ht="22.5" x14ac:dyDescent="0.2">
      <c r="A25" s="9">
        <v>20</v>
      </c>
      <c r="B25" s="11" t="s">
        <v>32</v>
      </c>
      <c r="C25" s="13">
        <v>292427</v>
      </c>
      <c r="D25" s="14" t="s">
        <v>91</v>
      </c>
      <c r="E25" s="15">
        <v>1576</v>
      </c>
      <c r="F25" s="14">
        <v>30000</v>
      </c>
      <c r="G25" s="14">
        <v>30000</v>
      </c>
      <c r="H25" s="15">
        <f t="shared" si="0"/>
        <v>61576</v>
      </c>
      <c r="I25" s="16">
        <v>1.26</v>
      </c>
      <c r="J25" s="17">
        <f t="shared" si="1"/>
        <v>77585.759999999995</v>
      </c>
      <c r="K25" s="17" t="s">
        <v>120</v>
      </c>
      <c r="L25" s="17" t="s">
        <v>121</v>
      </c>
      <c r="M25" s="8" t="s">
        <v>12</v>
      </c>
      <c r="N25" s="12">
        <f t="shared" si="2"/>
        <v>0.01</v>
      </c>
    </row>
    <row r="26" spans="1:14" ht="33.75" x14ac:dyDescent="0.2">
      <c r="A26" s="9">
        <v>21</v>
      </c>
      <c r="B26" s="11" t="s">
        <v>33</v>
      </c>
      <c r="C26" s="13">
        <v>352204</v>
      </c>
      <c r="D26" s="14" t="s">
        <v>92</v>
      </c>
      <c r="E26" s="15">
        <v>32</v>
      </c>
      <c r="F26" s="14">
        <v>8000</v>
      </c>
      <c r="G26" s="14">
        <v>4800</v>
      </c>
      <c r="H26" s="15">
        <f t="shared" si="0"/>
        <v>12832</v>
      </c>
      <c r="I26" s="16">
        <v>26.68</v>
      </c>
      <c r="J26" s="17">
        <f t="shared" si="1"/>
        <v>342357.76000000001</v>
      </c>
      <c r="K26" s="17" t="s">
        <v>120</v>
      </c>
      <c r="L26" s="17" t="s">
        <v>121</v>
      </c>
      <c r="M26" s="8" t="s">
        <v>12</v>
      </c>
      <c r="N26" s="12">
        <f t="shared" si="2"/>
        <v>0.05</v>
      </c>
    </row>
    <row r="27" spans="1:14" ht="22.5" x14ac:dyDescent="0.2">
      <c r="A27" s="9">
        <v>22</v>
      </c>
      <c r="B27" s="11" t="s">
        <v>34</v>
      </c>
      <c r="C27" s="13">
        <v>267194</v>
      </c>
      <c r="D27" s="14" t="s">
        <v>93</v>
      </c>
      <c r="E27" s="15">
        <v>582</v>
      </c>
      <c r="F27" s="14">
        <v>3000</v>
      </c>
      <c r="G27" s="14">
        <v>3000</v>
      </c>
      <c r="H27" s="15">
        <f t="shared" si="0"/>
        <v>6582</v>
      </c>
      <c r="I27" s="16">
        <v>0.67</v>
      </c>
      <c r="J27" s="17">
        <f t="shared" si="1"/>
        <v>4409.9400000000005</v>
      </c>
      <c r="K27" s="17" t="s">
        <v>120</v>
      </c>
      <c r="L27" s="17" t="s">
        <v>121</v>
      </c>
      <c r="M27" s="8" t="s">
        <v>12</v>
      </c>
      <c r="N27" s="12">
        <f t="shared" si="2"/>
        <v>0.01</v>
      </c>
    </row>
    <row r="28" spans="1:14" ht="22.5" x14ac:dyDescent="0.2">
      <c r="A28" s="9">
        <v>23</v>
      </c>
      <c r="B28" s="11" t="s">
        <v>35</v>
      </c>
      <c r="C28" s="13">
        <v>268252</v>
      </c>
      <c r="D28" s="14" t="s">
        <v>94</v>
      </c>
      <c r="E28" s="15">
        <v>2345</v>
      </c>
      <c r="F28" s="14">
        <v>150000</v>
      </c>
      <c r="G28" s="14">
        <v>120000</v>
      </c>
      <c r="H28" s="15">
        <f t="shared" si="0"/>
        <v>272345</v>
      </c>
      <c r="I28" s="16">
        <v>0.65</v>
      </c>
      <c r="J28" s="17">
        <f t="shared" si="1"/>
        <v>177024.25</v>
      </c>
      <c r="K28" s="17" t="s">
        <v>120</v>
      </c>
      <c r="L28" s="17" t="s">
        <v>121</v>
      </c>
      <c r="M28" s="8" t="s">
        <v>12</v>
      </c>
      <c r="N28" s="12">
        <f t="shared" si="2"/>
        <v>0.01</v>
      </c>
    </row>
    <row r="29" spans="1:14" ht="22.5" x14ac:dyDescent="0.2">
      <c r="A29" s="9">
        <v>24</v>
      </c>
      <c r="B29" s="11" t="s">
        <v>36</v>
      </c>
      <c r="C29" s="13">
        <v>287687</v>
      </c>
      <c r="D29" s="14" t="s">
        <v>95</v>
      </c>
      <c r="E29" s="15">
        <v>157</v>
      </c>
      <c r="F29" s="14">
        <v>5000</v>
      </c>
      <c r="G29" s="14">
        <v>6000</v>
      </c>
      <c r="H29" s="15">
        <f t="shared" si="0"/>
        <v>11157</v>
      </c>
      <c r="I29" s="16">
        <v>3.1</v>
      </c>
      <c r="J29" s="17">
        <f t="shared" si="1"/>
        <v>34586.700000000004</v>
      </c>
      <c r="K29" s="17" t="s">
        <v>120</v>
      </c>
      <c r="L29" s="17" t="s">
        <v>121</v>
      </c>
      <c r="M29" s="8" t="s">
        <v>12</v>
      </c>
      <c r="N29" s="12">
        <f t="shared" si="2"/>
        <v>0.01</v>
      </c>
    </row>
    <row r="30" spans="1:14" ht="22.5" x14ac:dyDescent="0.2">
      <c r="A30" s="9">
        <v>25</v>
      </c>
      <c r="B30" s="11" t="s">
        <v>37</v>
      </c>
      <c r="C30" s="13">
        <v>291231</v>
      </c>
      <c r="D30" s="14" t="s">
        <v>83</v>
      </c>
      <c r="E30" s="15">
        <v>76</v>
      </c>
      <c r="F30" s="14">
        <v>100</v>
      </c>
      <c r="G30" s="14">
        <v>76</v>
      </c>
      <c r="H30" s="15">
        <f t="shared" si="0"/>
        <v>252</v>
      </c>
      <c r="I30" s="16">
        <v>18.62</v>
      </c>
      <c r="J30" s="17">
        <f t="shared" si="1"/>
        <v>4692.2400000000007</v>
      </c>
      <c r="K30" s="17" t="s">
        <v>120</v>
      </c>
      <c r="L30" s="17" t="s">
        <v>121</v>
      </c>
      <c r="M30" s="8" t="s">
        <v>12</v>
      </c>
      <c r="N30" s="12">
        <f t="shared" si="2"/>
        <v>0.03</v>
      </c>
    </row>
    <row r="31" spans="1:14" ht="22.5" x14ac:dyDescent="0.2">
      <c r="A31" s="9">
        <v>26</v>
      </c>
      <c r="B31" s="11" t="s">
        <v>38</v>
      </c>
      <c r="C31" s="13">
        <v>270116</v>
      </c>
      <c r="D31" s="14" t="s">
        <v>96</v>
      </c>
      <c r="E31" s="15">
        <v>226</v>
      </c>
      <c r="F31" s="14">
        <v>800</v>
      </c>
      <c r="G31" s="14">
        <v>360</v>
      </c>
      <c r="H31" s="15">
        <f t="shared" si="0"/>
        <v>1386</v>
      </c>
      <c r="I31" s="16">
        <v>20.92</v>
      </c>
      <c r="J31" s="17">
        <f t="shared" si="1"/>
        <v>28995.120000000003</v>
      </c>
      <c r="K31" s="17" t="s">
        <v>120</v>
      </c>
      <c r="L31" s="17" t="s">
        <v>121</v>
      </c>
      <c r="M31" s="8" t="s">
        <v>12</v>
      </c>
      <c r="N31" s="12">
        <f t="shared" si="2"/>
        <v>0.05</v>
      </c>
    </row>
    <row r="32" spans="1:14" ht="22.5" x14ac:dyDescent="0.2">
      <c r="A32" s="9">
        <v>27</v>
      </c>
      <c r="B32" s="11" t="s">
        <v>39</v>
      </c>
      <c r="C32" s="13">
        <v>271950</v>
      </c>
      <c r="D32" s="14" t="s">
        <v>96</v>
      </c>
      <c r="E32" s="15">
        <v>907</v>
      </c>
      <c r="F32" s="14">
        <v>50000</v>
      </c>
      <c r="G32" s="14">
        <v>24000</v>
      </c>
      <c r="H32" s="15">
        <f t="shared" si="0"/>
        <v>74907</v>
      </c>
      <c r="I32" s="16">
        <v>7.67</v>
      </c>
      <c r="J32" s="17">
        <f t="shared" si="1"/>
        <v>574536.68999999994</v>
      </c>
      <c r="K32" s="17" t="s">
        <v>120</v>
      </c>
      <c r="L32" s="17" t="s">
        <v>121</v>
      </c>
      <c r="M32" s="8" t="s">
        <v>12</v>
      </c>
      <c r="N32" s="12">
        <f t="shared" si="2"/>
        <v>0.02</v>
      </c>
    </row>
    <row r="33" spans="1:14" ht="22.5" x14ac:dyDescent="0.2">
      <c r="A33" s="9">
        <v>28</v>
      </c>
      <c r="B33" s="11" t="s">
        <v>40</v>
      </c>
      <c r="C33" s="13">
        <v>300412</v>
      </c>
      <c r="D33" s="14" t="s">
        <v>97</v>
      </c>
      <c r="E33" s="15">
        <v>76</v>
      </c>
      <c r="F33" s="14">
        <v>6000</v>
      </c>
      <c r="G33" s="14">
        <v>76</v>
      </c>
      <c r="H33" s="15">
        <f t="shared" si="0"/>
        <v>6152</v>
      </c>
      <c r="I33" s="16">
        <v>48.07</v>
      </c>
      <c r="J33" s="17">
        <f t="shared" si="1"/>
        <v>295726.64</v>
      </c>
      <c r="K33" s="17" t="s">
        <v>120</v>
      </c>
      <c r="L33" s="17" t="s">
        <v>121</v>
      </c>
      <c r="M33" s="8" t="s">
        <v>12</v>
      </c>
      <c r="N33" s="12">
        <f t="shared" si="2"/>
        <v>0.05</v>
      </c>
    </row>
    <row r="34" spans="1:14" ht="22.5" x14ac:dyDescent="0.2">
      <c r="A34" s="9">
        <v>29</v>
      </c>
      <c r="B34" s="11" t="s">
        <v>41</v>
      </c>
      <c r="C34" s="13">
        <v>268510</v>
      </c>
      <c r="D34" s="14" t="s">
        <v>98</v>
      </c>
      <c r="E34" s="15">
        <v>48</v>
      </c>
      <c r="F34" s="14">
        <v>2500</v>
      </c>
      <c r="G34" s="14">
        <v>3000</v>
      </c>
      <c r="H34" s="15">
        <f t="shared" si="0"/>
        <v>5548</v>
      </c>
      <c r="I34" s="16">
        <v>9.4600000000000009</v>
      </c>
      <c r="J34" s="17">
        <f t="shared" si="1"/>
        <v>52484.08</v>
      </c>
      <c r="K34" s="17" t="s">
        <v>120</v>
      </c>
      <c r="L34" s="17" t="s">
        <v>121</v>
      </c>
      <c r="M34" s="8" t="s">
        <v>12</v>
      </c>
      <c r="N34" s="12">
        <f t="shared" si="2"/>
        <v>0.02</v>
      </c>
    </row>
    <row r="35" spans="1:14" ht="22.5" x14ac:dyDescent="0.2">
      <c r="A35" s="9">
        <v>30</v>
      </c>
      <c r="B35" s="11" t="s">
        <v>42</v>
      </c>
      <c r="C35" s="13">
        <v>267666</v>
      </c>
      <c r="D35" s="14" t="s">
        <v>93</v>
      </c>
      <c r="E35" s="15">
        <v>1502</v>
      </c>
      <c r="F35" s="14">
        <v>30000</v>
      </c>
      <c r="G35" s="14">
        <v>18000</v>
      </c>
      <c r="H35" s="15">
        <f t="shared" si="0"/>
        <v>49502</v>
      </c>
      <c r="I35" s="16">
        <v>0.69</v>
      </c>
      <c r="J35" s="17">
        <f t="shared" si="1"/>
        <v>34156.379999999997</v>
      </c>
      <c r="K35" s="17" t="s">
        <v>120</v>
      </c>
      <c r="L35" s="17" t="s">
        <v>121</v>
      </c>
      <c r="M35" s="8" t="s">
        <v>12</v>
      </c>
      <c r="N35" s="12">
        <f t="shared" si="2"/>
        <v>0.01</v>
      </c>
    </row>
    <row r="36" spans="1:14" ht="22.5" x14ac:dyDescent="0.2">
      <c r="A36" s="9">
        <v>31</v>
      </c>
      <c r="B36" s="11" t="s">
        <v>43</v>
      </c>
      <c r="C36" s="13">
        <v>267541</v>
      </c>
      <c r="D36" s="14" t="s">
        <v>99</v>
      </c>
      <c r="E36" s="15">
        <v>902</v>
      </c>
      <c r="F36" s="14">
        <v>65000</v>
      </c>
      <c r="G36" s="14">
        <v>51000</v>
      </c>
      <c r="H36" s="15">
        <f t="shared" si="0"/>
        <v>116902</v>
      </c>
      <c r="I36" s="16">
        <v>0.4</v>
      </c>
      <c r="J36" s="17">
        <f t="shared" si="1"/>
        <v>46760.800000000003</v>
      </c>
      <c r="K36" s="17" t="s">
        <v>120</v>
      </c>
      <c r="L36" s="17" t="s">
        <v>121</v>
      </c>
      <c r="M36" s="8" t="s">
        <v>12</v>
      </c>
      <c r="N36" s="12">
        <f t="shared" si="2"/>
        <v>0.01</v>
      </c>
    </row>
    <row r="37" spans="1:14" ht="22.5" x14ac:dyDescent="0.2">
      <c r="A37" s="9">
        <v>32</v>
      </c>
      <c r="B37" s="11" t="s">
        <v>44</v>
      </c>
      <c r="C37" s="13">
        <v>272796</v>
      </c>
      <c r="D37" s="14" t="s">
        <v>100</v>
      </c>
      <c r="E37" s="15">
        <v>113</v>
      </c>
      <c r="F37" s="14">
        <v>15000</v>
      </c>
      <c r="G37" s="14">
        <v>7500</v>
      </c>
      <c r="H37" s="15">
        <f t="shared" si="0"/>
        <v>22613</v>
      </c>
      <c r="I37" s="16">
        <v>25.32</v>
      </c>
      <c r="J37" s="17">
        <f t="shared" si="1"/>
        <v>572561.16</v>
      </c>
      <c r="K37" s="17" t="s">
        <v>120</v>
      </c>
      <c r="L37" s="17" t="s">
        <v>121</v>
      </c>
      <c r="M37" s="8" t="s">
        <v>12</v>
      </c>
      <c r="N37" s="12">
        <f t="shared" si="2"/>
        <v>0.05</v>
      </c>
    </row>
    <row r="38" spans="1:14" ht="33.75" x14ac:dyDescent="0.2">
      <c r="A38" s="9">
        <v>33</v>
      </c>
      <c r="B38" s="11" t="s">
        <v>45</v>
      </c>
      <c r="C38" s="13">
        <v>393846</v>
      </c>
      <c r="D38" s="14" t="s">
        <v>101</v>
      </c>
      <c r="E38" s="15">
        <v>48</v>
      </c>
      <c r="F38" s="14">
        <v>1500</v>
      </c>
      <c r="G38" s="14">
        <v>48</v>
      </c>
      <c r="H38" s="15">
        <f t="shared" ref="H38:H69" si="3">SUM(E38:G38)</f>
        <v>1596</v>
      </c>
      <c r="I38" s="16">
        <v>23.5</v>
      </c>
      <c r="J38" s="17">
        <f t="shared" si="1"/>
        <v>37506</v>
      </c>
      <c r="K38" s="17" t="s">
        <v>120</v>
      </c>
      <c r="L38" s="17" t="s">
        <v>121</v>
      </c>
      <c r="M38" s="8" t="s">
        <v>12</v>
      </c>
      <c r="N38" s="12">
        <f t="shared" si="2"/>
        <v>0.05</v>
      </c>
    </row>
    <row r="39" spans="1:14" ht="22.5" x14ac:dyDescent="0.2">
      <c r="A39" s="9">
        <v>34</v>
      </c>
      <c r="B39" s="11" t="s">
        <v>46</v>
      </c>
      <c r="C39" s="13">
        <v>270220</v>
      </c>
      <c r="D39" s="14" t="s">
        <v>90</v>
      </c>
      <c r="E39" s="15">
        <v>313</v>
      </c>
      <c r="F39" s="14">
        <v>12000</v>
      </c>
      <c r="G39" s="14">
        <v>313</v>
      </c>
      <c r="H39" s="15">
        <f t="shared" si="3"/>
        <v>12626</v>
      </c>
      <c r="I39" s="16">
        <v>2.57</v>
      </c>
      <c r="J39" s="17">
        <f t="shared" si="1"/>
        <v>32448.82</v>
      </c>
      <c r="K39" s="17" t="s">
        <v>120</v>
      </c>
      <c r="L39" s="17" t="s">
        <v>121</v>
      </c>
      <c r="M39" s="8" t="s">
        <v>12</v>
      </c>
      <c r="N39" s="12">
        <f t="shared" si="2"/>
        <v>0.01</v>
      </c>
    </row>
    <row r="40" spans="1:14" ht="22.5" x14ac:dyDescent="0.2">
      <c r="A40" s="9">
        <v>35</v>
      </c>
      <c r="B40" s="11" t="s">
        <v>47</v>
      </c>
      <c r="C40" s="13">
        <v>271157</v>
      </c>
      <c r="D40" s="14" t="s">
        <v>102</v>
      </c>
      <c r="E40" s="15">
        <v>23</v>
      </c>
      <c r="F40" s="14">
        <v>800</v>
      </c>
      <c r="G40" s="14">
        <v>23</v>
      </c>
      <c r="H40" s="15">
        <f t="shared" si="3"/>
        <v>846</v>
      </c>
      <c r="I40" s="16">
        <v>17.059999999999999</v>
      </c>
      <c r="J40" s="17">
        <f t="shared" si="1"/>
        <v>14432.759999999998</v>
      </c>
      <c r="K40" s="17" t="s">
        <v>120</v>
      </c>
      <c r="L40" s="17" t="s">
        <v>121</v>
      </c>
      <c r="M40" s="8" t="s">
        <v>12</v>
      </c>
      <c r="N40" s="12">
        <f t="shared" si="2"/>
        <v>0.03</v>
      </c>
    </row>
    <row r="41" spans="1:14" ht="22.5" x14ac:dyDescent="0.2">
      <c r="A41" s="9">
        <v>36</v>
      </c>
      <c r="B41" s="11" t="s">
        <v>48</v>
      </c>
      <c r="C41" s="13">
        <v>271154</v>
      </c>
      <c r="D41" s="14" t="s">
        <v>103</v>
      </c>
      <c r="E41" s="15">
        <v>16</v>
      </c>
      <c r="F41" s="14">
        <v>1000</v>
      </c>
      <c r="G41" s="14">
        <v>16</v>
      </c>
      <c r="H41" s="15">
        <f t="shared" si="3"/>
        <v>1032</v>
      </c>
      <c r="I41" s="16">
        <v>20.39</v>
      </c>
      <c r="J41" s="17">
        <f t="shared" si="1"/>
        <v>21042.48</v>
      </c>
      <c r="K41" s="17" t="s">
        <v>120</v>
      </c>
      <c r="L41" s="17" t="s">
        <v>121</v>
      </c>
      <c r="M41" s="8" t="s">
        <v>12</v>
      </c>
      <c r="N41" s="12">
        <f t="shared" si="2"/>
        <v>0.05</v>
      </c>
    </row>
    <row r="42" spans="1:14" ht="22.5" x14ac:dyDescent="0.2">
      <c r="A42" s="9">
        <v>37</v>
      </c>
      <c r="B42" s="11" t="s">
        <v>49</v>
      </c>
      <c r="C42" s="13">
        <v>268469</v>
      </c>
      <c r="D42" s="14" t="s">
        <v>104</v>
      </c>
      <c r="E42" s="15">
        <f>388+3</f>
        <v>391</v>
      </c>
      <c r="F42" s="14">
        <v>0</v>
      </c>
      <c r="G42" s="14">
        <v>391</v>
      </c>
      <c r="H42" s="15">
        <f t="shared" si="3"/>
        <v>782</v>
      </c>
      <c r="I42" s="16">
        <v>143.33000000000001</v>
      </c>
      <c r="J42" s="17">
        <f t="shared" si="1"/>
        <v>112084.06000000001</v>
      </c>
      <c r="K42" s="17" t="s">
        <v>120</v>
      </c>
      <c r="L42" s="17" t="s">
        <v>121</v>
      </c>
      <c r="M42" s="8" t="s">
        <v>12</v>
      </c>
      <c r="N42" s="12">
        <f t="shared" si="2"/>
        <v>0.12</v>
      </c>
    </row>
    <row r="43" spans="1:14" ht="22.5" x14ac:dyDescent="0.2">
      <c r="A43" s="9">
        <v>38</v>
      </c>
      <c r="B43" s="11" t="s">
        <v>50</v>
      </c>
      <c r="C43" s="13">
        <v>270114</v>
      </c>
      <c r="D43" s="14" t="s">
        <v>106</v>
      </c>
      <c r="E43" s="15">
        <v>121</v>
      </c>
      <c r="F43" s="14">
        <v>1500</v>
      </c>
      <c r="G43" s="14">
        <v>1200</v>
      </c>
      <c r="H43" s="15">
        <f t="shared" si="3"/>
        <v>2821</v>
      </c>
      <c r="I43" s="16">
        <v>75.25</v>
      </c>
      <c r="J43" s="17">
        <f t="shared" si="1"/>
        <v>212280.25</v>
      </c>
      <c r="K43" s="17" t="s">
        <v>120</v>
      </c>
      <c r="L43" s="17" t="s">
        <v>121</v>
      </c>
      <c r="M43" s="8" t="s">
        <v>12</v>
      </c>
      <c r="N43" s="12">
        <f t="shared" si="2"/>
        <v>0.1</v>
      </c>
    </row>
    <row r="44" spans="1:14" ht="22.5" x14ac:dyDescent="0.2">
      <c r="A44" s="9">
        <v>39</v>
      </c>
      <c r="B44" s="11" t="s">
        <v>51</v>
      </c>
      <c r="C44" s="13">
        <v>268471</v>
      </c>
      <c r="D44" s="14" t="s">
        <v>107</v>
      </c>
      <c r="E44" s="15">
        <v>81</v>
      </c>
      <c r="F44" s="14">
        <v>1500</v>
      </c>
      <c r="G44" s="14">
        <v>81</v>
      </c>
      <c r="H44" s="15">
        <f t="shared" si="3"/>
        <v>1662</v>
      </c>
      <c r="I44" s="16">
        <v>25.66</v>
      </c>
      <c r="J44" s="17">
        <f t="shared" si="1"/>
        <v>42646.92</v>
      </c>
      <c r="K44" s="17" t="s">
        <v>120</v>
      </c>
      <c r="L44" s="17" t="s">
        <v>121</v>
      </c>
      <c r="M44" s="8" t="s">
        <v>12</v>
      </c>
      <c r="N44" s="12">
        <f t="shared" si="2"/>
        <v>0.05</v>
      </c>
    </row>
    <row r="45" spans="1:14" ht="22.5" x14ac:dyDescent="0.2">
      <c r="A45" s="9">
        <v>40</v>
      </c>
      <c r="B45" s="11" t="s">
        <v>52</v>
      </c>
      <c r="C45" s="13">
        <v>269851</v>
      </c>
      <c r="D45" s="14" t="s">
        <v>107</v>
      </c>
      <c r="E45" s="15">
        <v>96</v>
      </c>
      <c r="F45" s="14">
        <v>0</v>
      </c>
      <c r="G45" s="14">
        <v>1800</v>
      </c>
      <c r="H45" s="15">
        <f t="shared" si="3"/>
        <v>1896</v>
      </c>
      <c r="I45" s="16">
        <v>3.85</v>
      </c>
      <c r="J45" s="17">
        <f t="shared" si="1"/>
        <v>7299.6</v>
      </c>
      <c r="K45" s="17" t="s">
        <v>120</v>
      </c>
      <c r="L45" s="17" t="s">
        <v>121</v>
      </c>
      <c r="M45" s="8" t="s">
        <v>12</v>
      </c>
      <c r="N45" s="12">
        <f t="shared" si="2"/>
        <v>0.01</v>
      </c>
    </row>
    <row r="46" spans="1:14" ht="22.5" x14ac:dyDescent="0.2">
      <c r="A46" s="9">
        <v>41</v>
      </c>
      <c r="B46" s="11" t="s">
        <v>53</v>
      </c>
      <c r="C46" s="13">
        <v>296846</v>
      </c>
      <c r="D46" s="14" t="s">
        <v>108</v>
      </c>
      <c r="E46" s="15">
        <v>112</v>
      </c>
      <c r="F46" s="14">
        <v>9000</v>
      </c>
      <c r="G46" s="14">
        <v>12000</v>
      </c>
      <c r="H46" s="15">
        <f t="shared" si="3"/>
        <v>21112</v>
      </c>
      <c r="I46" s="16">
        <v>3.25</v>
      </c>
      <c r="J46" s="17">
        <f t="shared" si="1"/>
        <v>68614</v>
      </c>
      <c r="K46" s="17" t="s">
        <v>120</v>
      </c>
      <c r="L46" s="17" t="s">
        <v>121</v>
      </c>
      <c r="M46" s="8" t="s">
        <v>12</v>
      </c>
      <c r="N46" s="12">
        <f t="shared" si="2"/>
        <v>0.01</v>
      </c>
    </row>
    <row r="47" spans="1:14" ht="22.5" x14ac:dyDescent="0.2">
      <c r="A47" s="9">
        <v>42</v>
      </c>
      <c r="B47" s="11" t="s">
        <v>54</v>
      </c>
      <c r="C47" s="13">
        <v>269843</v>
      </c>
      <c r="D47" s="14" t="s">
        <v>107</v>
      </c>
      <c r="E47" s="15">
        <v>775</v>
      </c>
      <c r="F47" s="14">
        <v>8000</v>
      </c>
      <c r="G47" s="14">
        <v>6000</v>
      </c>
      <c r="H47" s="15">
        <f t="shared" si="3"/>
        <v>14775</v>
      </c>
      <c r="I47" s="16">
        <v>3.34</v>
      </c>
      <c r="J47" s="17">
        <f t="shared" si="1"/>
        <v>49348.5</v>
      </c>
      <c r="K47" s="17" t="s">
        <v>120</v>
      </c>
      <c r="L47" s="17" t="s">
        <v>121</v>
      </c>
      <c r="M47" s="8" t="s">
        <v>12</v>
      </c>
      <c r="N47" s="12">
        <f t="shared" si="2"/>
        <v>0.01</v>
      </c>
    </row>
    <row r="48" spans="1:14" ht="33.75" x14ac:dyDescent="0.2">
      <c r="A48" s="9">
        <v>43</v>
      </c>
      <c r="B48" s="11" t="s">
        <v>55</v>
      </c>
      <c r="C48" s="13">
        <v>299675</v>
      </c>
      <c r="D48" s="14" t="s">
        <v>109</v>
      </c>
      <c r="E48" s="15">
        <v>50</v>
      </c>
      <c r="F48" s="14">
        <v>6000</v>
      </c>
      <c r="G48" s="14">
        <v>15000</v>
      </c>
      <c r="H48" s="15">
        <f t="shared" si="3"/>
        <v>21050</v>
      </c>
      <c r="I48" s="16">
        <v>5.16</v>
      </c>
      <c r="J48" s="17">
        <f t="shared" si="1"/>
        <v>108618</v>
      </c>
      <c r="K48" s="17" t="s">
        <v>120</v>
      </c>
      <c r="L48" s="17" t="s">
        <v>121</v>
      </c>
      <c r="M48" s="8" t="s">
        <v>12</v>
      </c>
      <c r="N48" s="12">
        <f t="shared" si="2"/>
        <v>0.02</v>
      </c>
    </row>
    <row r="49" spans="1:14" ht="22.5" x14ac:dyDescent="0.2">
      <c r="A49" s="9">
        <v>44</v>
      </c>
      <c r="B49" s="11" t="s">
        <v>56</v>
      </c>
      <c r="C49" s="13">
        <v>272329</v>
      </c>
      <c r="D49" s="14" t="s">
        <v>93</v>
      </c>
      <c r="E49" s="15">
        <v>315</v>
      </c>
      <c r="F49" s="14">
        <v>400</v>
      </c>
      <c r="G49" s="14">
        <v>1500</v>
      </c>
      <c r="H49" s="15">
        <f t="shared" si="3"/>
        <v>2215</v>
      </c>
      <c r="I49" s="16">
        <v>2.08</v>
      </c>
      <c r="J49" s="17">
        <f t="shared" si="1"/>
        <v>4607.2</v>
      </c>
      <c r="K49" s="17" t="s">
        <v>120</v>
      </c>
      <c r="L49" s="17" t="s">
        <v>121</v>
      </c>
      <c r="M49" s="8" t="s">
        <v>12</v>
      </c>
      <c r="N49" s="12">
        <f t="shared" si="2"/>
        <v>0.01</v>
      </c>
    </row>
    <row r="50" spans="1:14" ht="22.5" x14ac:dyDescent="0.2">
      <c r="A50" s="9">
        <v>45</v>
      </c>
      <c r="B50" s="11" t="s">
        <v>57</v>
      </c>
      <c r="C50" s="13">
        <v>268094</v>
      </c>
      <c r="D50" s="14" t="s">
        <v>110</v>
      </c>
      <c r="E50" s="15">
        <v>783</v>
      </c>
      <c r="F50" s="14">
        <v>300</v>
      </c>
      <c r="G50" s="14">
        <v>783</v>
      </c>
      <c r="H50" s="15">
        <f t="shared" si="3"/>
        <v>1866</v>
      </c>
      <c r="I50" s="16">
        <v>2.94</v>
      </c>
      <c r="J50" s="17">
        <f t="shared" si="1"/>
        <v>5486.04</v>
      </c>
      <c r="K50" s="17" t="s">
        <v>120</v>
      </c>
      <c r="L50" s="17" t="s">
        <v>121</v>
      </c>
      <c r="M50" s="8" t="s">
        <v>12</v>
      </c>
      <c r="N50" s="12">
        <f t="shared" si="2"/>
        <v>0.01</v>
      </c>
    </row>
    <row r="51" spans="1:14" ht="33.75" x14ac:dyDescent="0.2">
      <c r="A51" s="9">
        <v>46</v>
      </c>
      <c r="B51" s="11" t="s">
        <v>58</v>
      </c>
      <c r="C51" s="13">
        <v>268498</v>
      </c>
      <c r="D51" s="14" t="s">
        <v>111</v>
      </c>
      <c r="E51" s="15">
        <v>390</v>
      </c>
      <c r="F51" s="14">
        <v>10500</v>
      </c>
      <c r="G51" s="14">
        <v>390</v>
      </c>
      <c r="H51" s="15">
        <f t="shared" si="3"/>
        <v>11280</v>
      </c>
      <c r="I51" s="16">
        <v>3.48</v>
      </c>
      <c r="J51" s="17">
        <f t="shared" si="1"/>
        <v>39254.400000000001</v>
      </c>
      <c r="K51" s="17" t="s">
        <v>120</v>
      </c>
      <c r="L51" s="17" t="s">
        <v>121</v>
      </c>
      <c r="M51" s="8" t="s">
        <v>12</v>
      </c>
      <c r="N51" s="12">
        <f t="shared" si="2"/>
        <v>0.01</v>
      </c>
    </row>
    <row r="52" spans="1:14" ht="22.5" x14ac:dyDescent="0.2">
      <c r="A52" s="9">
        <v>47</v>
      </c>
      <c r="B52" s="11" t="s">
        <v>59</v>
      </c>
      <c r="C52" s="13">
        <v>268481</v>
      </c>
      <c r="D52" s="14" t="s">
        <v>112</v>
      </c>
      <c r="E52" s="15">
        <v>783</v>
      </c>
      <c r="F52" s="14">
        <v>8000</v>
      </c>
      <c r="G52" s="14">
        <v>6000</v>
      </c>
      <c r="H52" s="15">
        <f t="shared" si="3"/>
        <v>14783</v>
      </c>
      <c r="I52" s="16">
        <v>4.68</v>
      </c>
      <c r="J52" s="17">
        <f t="shared" si="1"/>
        <v>69184.44</v>
      </c>
      <c r="K52" s="17" t="s">
        <v>120</v>
      </c>
      <c r="L52" s="17" t="s">
        <v>121</v>
      </c>
      <c r="M52" s="8" t="s">
        <v>12</v>
      </c>
      <c r="N52" s="12">
        <f t="shared" si="2"/>
        <v>0.01</v>
      </c>
    </row>
    <row r="53" spans="1:14" ht="22.5" x14ac:dyDescent="0.2">
      <c r="A53" s="9">
        <v>48</v>
      </c>
      <c r="B53" s="11" t="s">
        <v>60</v>
      </c>
      <c r="C53" s="13">
        <v>305293</v>
      </c>
      <c r="D53" s="14" t="s">
        <v>113</v>
      </c>
      <c r="E53" s="15">
        <v>8</v>
      </c>
      <c r="F53" s="14">
        <v>100</v>
      </c>
      <c r="G53" s="14">
        <v>60</v>
      </c>
      <c r="H53" s="15">
        <f t="shared" si="3"/>
        <v>168</v>
      </c>
      <c r="I53" s="16">
        <v>255.99</v>
      </c>
      <c r="J53" s="17">
        <f t="shared" si="1"/>
        <v>43006.32</v>
      </c>
      <c r="K53" s="17" t="s">
        <v>120</v>
      </c>
      <c r="L53" s="17" t="s">
        <v>121</v>
      </c>
      <c r="M53" s="8" t="s">
        <v>12</v>
      </c>
      <c r="N53" s="12">
        <f t="shared" si="2"/>
        <v>0.2</v>
      </c>
    </row>
    <row r="54" spans="1:14" ht="22.5" x14ac:dyDescent="0.2">
      <c r="A54" s="9">
        <v>49</v>
      </c>
      <c r="B54" s="11" t="s">
        <v>61</v>
      </c>
      <c r="C54" s="13">
        <v>304871</v>
      </c>
      <c r="D54" s="14" t="s">
        <v>110</v>
      </c>
      <c r="E54" s="15">
        <v>598</v>
      </c>
      <c r="F54" s="14">
        <v>30000</v>
      </c>
      <c r="G54" s="14">
        <v>30000</v>
      </c>
      <c r="H54" s="15">
        <f t="shared" si="3"/>
        <v>60598</v>
      </c>
      <c r="I54" s="16">
        <v>3.41</v>
      </c>
      <c r="J54" s="17">
        <f t="shared" si="1"/>
        <v>206639.18000000002</v>
      </c>
      <c r="K54" s="17" t="s">
        <v>120</v>
      </c>
      <c r="L54" s="17" t="s">
        <v>121</v>
      </c>
      <c r="M54" s="8" t="s">
        <v>12</v>
      </c>
      <c r="N54" s="12">
        <f t="shared" si="2"/>
        <v>0.01</v>
      </c>
    </row>
    <row r="55" spans="1:14" ht="22.5" x14ac:dyDescent="0.2">
      <c r="A55" s="9">
        <v>50</v>
      </c>
      <c r="B55" s="11" t="s">
        <v>62</v>
      </c>
      <c r="C55" s="13">
        <v>335091</v>
      </c>
      <c r="D55" s="14" t="s">
        <v>114</v>
      </c>
      <c r="E55" s="15">
        <v>465</v>
      </c>
      <c r="F55" s="14">
        <v>1000</v>
      </c>
      <c r="G55" s="14">
        <v>465</v>
      </c>
      <c r="H55" s="15">
        <f t="shared" si="3"/>
        <v>1930</v>
      </c>
      <c r="I55" s="16">
        <v>2.65</v>
      </c>
      <c r="J55" s="17">
        <f t="shared" si="1"/>
        <v>5114.5</v>
      </c>
      <c r="K55" s="17" t="s">
        <v>120</v>
      </c>
      <c r="L55" s="17" t="s">
        <v>121</v>
      </c>
      <c r="M55" s="8" t="s">
        <v>12</v>
      </c>
      <c r="N55" s="12">
        <f t="shared" si="2"/>
        <v>0.01</v>
      </c>
    </row>
    <row r="56" spans="1:14" ht="22.5" x14ac:dyDescent="0.2">
      <c r="A56" s="9">
        <v>51</v>
      </c>
      <c r="B56" s="11" t="s">
        <v>63</v>
      </c>
      <c r="C56" s="13">
        <v>268501</v>
      </c>
      <c r="D56" s="14" t="s">
        <v>115</v>
      </c>
      <c r="E56" s="15">
        <v>396</v>
      </c>
      <c r="F56" s="14">
        <v>6000</v>
      </c>
      <c r="G56" s="14">
        <v>1500</v>
      </c>
      <c r="H56" s="15">
        <f t="shared" si="3"/>
        <v>7896</v>
      </c>
      <c r="I56" s="16">
        <v>13.63</v>
      </c>
      <c r="J56" s="17">
        <f t="shared" si="1"/>
        <v>107622.48000000001</v>
      </c>
      <c r="K56" s="17" t="s">
        <v>120</v>
      </c>
      <c r="L56" s="17" t="s">
        <v>121</v>
      </c>
      <c r="M56" s="8" t="s">
        <v>12</v>
      </c>
      <c r="N56" s="12">
        <f t="shared" si="2"/>
        <v>0.03</v>
      </c>
    </row>
    <row r="57" spans="1:14" ht="22.5" x14ac:dyDescent="0.2">
      <c r="A57" s="9">
        <v>52</v>
      </c>
      <c r="B57" s="11" t="s">
        <v>64</v>
      </c>
      <c r="C57" s="13">
        <v>442584</v>
      </c>
      <c r="D57" s="14" t="s">
        <v>116</v>
      </c>
      <c r="E57" s="15">
        <v>252</v>
      </c>
      <c r="F57" s="14">
        <v>80000</v>
      </c>
      <c r="G57" s="14">
        <v>22500</v>
      </c>
      <c r="H57" s="15">
        <f t="shared" si="3"/>
        <v>102752</v>
      </c>
      <c r="I57" s="16">
        <v>9.6199999999999992</v>
      </c>
      <c r="J57" s="17">
        <f t="shared" si="1"/>
        <v>988474.23999999987</v>
      </c>
      <c r="K57" s="17" t="s">
        <v>120</v>
      </c>
      <c r="L57" s="17" t="s">
        <v>121</v>
      </c>
      <c r="M57" s="8" t="s">
        <v>12</v>
      </c>
      <c r="N57" s="12">
        <f t="shared" si="2"/>
        <v>0.02</v>
      </c>
    </row>
    <row r="58" spans="1:14" ht="22.5" x14ac:dyDescent="0.2">
      <c r="A58" s="9">
        <v>53</v>
      </c>
      <c r="B58" s="11" t="s">
        <v>65</v>
      </c>
      <c r="C58" s="13">
        <v>268160</v>
      </c>
      <c r="D58" s="14" t="s">
        <v>90</v>
      </c>
      <c r="E58" s="15">
        <v>756</v>
      </c>
      <c r="F58" s="14">
        <v>30000</v>
      </c>
      <c r="G58" s="14">
        <v>12000</v>
      </c>
      <c r="H58" s="15">
        <f t="shared" si="3"/>
        <v>42756</v>
      </c>
      <c r="I58" s="16">
        <v>26.71</v>
      </c>
      <c r="J58" s="17">
        <f t="shared" si="1"/>
        <v>1142012.76</v>
      </c>
      <c r="K58" s="17" t="s">
        <v>120</v>
      </c>
      <c r="L58" s="17" t="s">
        <v>121</v>
      </c>
      <c r="M58" s="8" t="s">
        <v>12</v>
      </c>
      <c r="N58" s="12">
        <f t="shared" si="2"/>
        <v>0.05</v>
      </c>
    </row>
    <row r="59" spans="1:14" ht="22.5" x14ac:dyDescent="0.2">
      <c r="A59" s="9">
        <v>54</v>
      </c>
      <c r="B59" s="11" t="s">
        <v>66</v>
      </c>
      <c r="C59" s="13">
        <v>440055</v>
      </c>
      <c r="D59" s="14" t="s">
        <v>117</v>
      </c>
      <c r="E59" s="15">
        <v>45</v>
      </c>
      <c r="F59" s="14">
        <v>0</v>
      </c>
      <c r="G59" s="14">
        <v>45</v>
      </c>
      <c r="H59" s="15">
        <f t="shared" si="3"/>
        <v>90</v>
      </c>
      <c r="I59" s="16">
        <v>21.93</v>
      </c>
      <c r="J59" s="17">
        <f t="shared" si="1"/>
        <v>1973.7</v>
      </c>
      <c r="K59" s="17" t="s">
        <v>120</v>
      </c>
      <c r="L59" s="17" t="s">
        <v>121</v>
      </c>
      <c r="M59" s="8" t="s">
        <v>12</v>
      </c>
      <c r="N59" s="12">
        <f t="shared" si="2"/>
        <v>0.05</v>
      </c>
    </row>
    <row r="60" spans="1:14" ht="22.5" x14ac:dyDescent="0.2">
      <c r="A60" s="9">
        <v>55</v>
      </c>
      <c r="B60" s="11" t="s">
        <v>67</v>
      </c>
      <c r="C60" s="13">
        <v>267769</v>
      </c>
      <c r="D60" s="14" t="s">
        <v>88</v>
      </c>
      <c r="E60" s="15">
        <v>763</v>
      </c>
      <c r="F60" s="14">
        <v>2000</v>
      </c>
      <c r="G60" s="14">
        <v>1500</v>
      </c>
      <c r="H60" s="15">
        <f t="shared" si="3"/>
        <v>4263</v>
      </c>
      <c r="I60" s="16">
        <v>3.55</v>
      </c>
      <c r="J60" s="17">
        <f t="shared" si="1"/>
        <v>15133.65</v>
      </c>
      <c r="K60" s="17" t="s">
        <v>120</v>
      </c>
      <c r="L60" s="17" t="s">
        <v>121</v>
      </c>
      <c r="M60" s="8" t="s">
        <v>12</v>
      </c>
      <c r="N60" s="12">
        <f t="shared" si="2"/>
        <v>0.01</v>
      </c>
    </row>
    <row r="61" spans="1:14" ht="22.5" x14ac:dyDescent="0.2">
      <c r="A61" s="9">
        <v>56</v>
      </c>
      <c r="B61" s="11" t="s">
        <v>68</v>
      </c>
      <c r="C61" s="13">
        <v>305935</v>
      </c>
      <c r="D61" s="14" t="s">
        <v>107</v>
      </c>
      <c r="E61" s="15">
        <v>913</v>
      </c>
      <c r="F61" s="14">
        <v>20000</v>
      </c>
      <c r="G61" s="14">
        <v>12000</v>
      </c>
      <c r="H61" s="15">
        <f t="shared" si="3"/>
        <v>32913</v>
      </c>
      <c r="I61" s="16">
        <v>14.82</v>
      </c>
      <c r="J61" s="17">
        <f t="shared" si="1"/>
        <v>487770.66000000003</v>
      </c>
      <c r="K61" s="17" t="s">
        <v>120</v>
      </c>
      <c r="L61" s="17" t="s">
        <v>121</v>
      </c>
      <c r="M61" s="8" t="s">
        <v>12</v>
      </c>
      <c r="N61" s="12">
        <f t="shared" si="2"/>
        <v>0.03</v>
      </c>
    </row>
    <row r="62" spans="1:14" ht="22.5" x14ac:dyDescent="0.2">
      <c r="A62" s="9">
        <v>57</v>
      </c>
      <c r="B62" s="11" t="s">
        <v>69</v>
      </c>
      <c r="C62" s="13">
        <v>267735</v>
      </c>
      <c r="D62" s="14" t="s">
        <v>88</v>
      </c>
      <c r="E62" s="15">
        <v>1501</v>
      </c>
      <c r="F62" s="14">
        <v>12000</v>
      </c>
      <c r="G62" s="14">
        <v>18000</v>
      </c>
      <c r="H62" s="15">
        <f t="shared" si="3"/>
        <v>31501</v>
      </c>
      <c r="I62" s="16">
        <v>1.64</v>
      </c>
      <c r="J62" s="17">
        <f t="shared" si="1"/>
        <v>51661.64</v>
      </c>
      <c r="K62" s="17" t="s">
        <v>120</v>
      </c>
      <c r="L62" s="17" t="s">
        <v>121</v>
      </c>
      <c r="M62" s="8" t="s">
        <v>12</v>
      </c>
      <c r="N62" s="12">
        <f t="shared" si="2"/>
        <v>0.01</v>
      </c>
    </row>
    <row r="63" spans="1:14" ht="22.5" x14ac:dyDescent="0.2">
      <c r="A63" s="9">
        <v>58</v>
      </c>
      <c r="B63" s="11" t="s">
        <v>70</v>
      </c>
      <c r="C63" s="13">
        <v>269470</v>
      </c>
      <c r="D63" s="14" t="s">
        <v>107</v>
      </c>
      <c r="E63" s="15">
        <v>41</v>
      </c>
      <c r="F63" s="14">
        <v>3000</v>
      </c>
      <c r="G63" s="14">
        <v>1200</v>
      </c>
      <c r="H63" s="15">
        <f t="shared" si="3"/>
        <v>4241</v>
      </c>
      <c r="I63" s="16">
        <v>13.78</v>
      </c>
      <c r="J63" s="17">
        <f t="shared" si="1"/>
        <v>58440.979999999996</v>
      </c>
      <c r="K63" s="17" t="s">
        <v>120</v>
      </c>
      <c r="L63" s="17" t="s">
        <v>121</v>
      </c>
      <c r="M63" s="8" t="s">
        <v>12</v>
      </c>
      <c r="N63" s="12">
        <f t="shared" si="2"/>
        <v>0.03</v>
      </c>
    </row>
    <row r="64" spans="1:14" ht="33.75" x14ac:dyDescent="0.2">
      <c r="A64" s="9">
        <v>59</v>
      </c>
      <c r="B64" s="11" t="s">
        <v>71</v>
      </c>
      <c r="C64" s="13">
        <v>308877</v>
      </c>
      <c r="D64" s="14" t="s">
        <v>105</v>
      </c>
      <c r="E64" s="15">
        <v>38</v>
      </c>
      <c r="F64" s="14">
        <v>1500</v>
      </c>
      <c r="G64" s="14">
        <v>38</v>
      </c>
      <c r="H64" s="15">
        <f t="shared" si="3"/>
        <v>1576</v>
      </c>
      <c r="I64" s="16">
        <v>264.45</v>
      </c>
      <c r="J64" s="17">
        <f t="shared" si="1"/>
        <v>416773.19999999995</v>
      </c>
      <c r="K64" s="17" t="s">
        <v>120</v>
      </c>
      <c r="L64" s="17" t="s">
        <v>121</v>
      </c>
      <c r="M64" s="8" t="s">
        <v>12</v>
      </c>
      <c r="N64" s="12">
        <f t="shared" si="2"/>
        <v>0.2</v>
      </c>
    </row>
    <row r="65" spans="1:14" ht="22.5" x14ac:dyDescent="0.2">
      <c r="A65" s="9">
        <v>60</v>
      </c>
      <c r="B65" s="11" t="s">
        <v>72</v>
      </c>
      <c r="C65" s="13">
        <v>272089</v>
      </c>
      <c r="D65" s="14" t="s">
        <v>118</v>
      </c>
      <c r="E65" s="15">
        <v>438</v>
      </c>
      <c r="F65" s="14">
        <v>4000</v>
      </c>
      <c r="G65" s="14">
        <v>438</v>
      </c>
      <c r="H65" s="15">
        <f t="shared" si="3"/>
        <v>4876</v>
      </c>
      <c r="I65" s="16">
        <v>4.9800000000000004</v>
      </c>
      <c r="J65" s="17">
        <f t="shared" si="1"/>
        <v>24282.480000000003</v>
      </c>
      <c r="K65" s="17" t="s">
        <v>120</v>
      </c>
      <c r="L65" s="17" t="s">
        <v>121</v>
      </c>
      <c r="M65" s="8" t="s">
        <v>12</v>
      </c>
      <c r="N65" s="12">
        <f t="shared" si="2"/>
        <v>0.01</v>
      </c>
    </row>
    <row r="66" spans="1:14" ht="22.5" x14ac:dyDescent="0.2">
      <c r="A66" s="9">
        <v>61</v>
      </c>
      <c r="B66" s="11" t="s">
        <v>73</v>
      </c>
      <c r="C66" s="13">
        <v>268214</v>
      </c>
      <c r="D66" s="14" t="s">
        <v>110</v>
      </c>
      <c r="E66" s="15">
        <v>938</v>
      </c>
      <c r="F66" s="14">
        <v>25000</v>
      </c>
      <c r="G66" s="14">
        <v>18000</v>
      </c>
      <c r="H66" s="15">
        <f t="shared" si="3"/>
        <v>43938</v>
      </c>
      <c r="I66" s="16">
        <v>1.07</v>
      </c>
      <c r="J66" s="17">
        <f t="shared" si="1"/>
        <v>47013.66</v>
      </c>
      <c r="K66" s="17" t="s">
        <v>120</v>
      </c>
      <c r="L66" s="17" t="s">
        <v>121</v>
      </c>
      <c r="M66" s="8" t="s">
        <v>12</v>
      </c>
      <c r="N66" s="12">
        <f t="shared" si="2"/>
        <v>0.01</v>
      </c>
    </row>
    <row r="67" spans="1:14" ht="22.5" x14ac:dyDescent="0.2">
      <c r="A67" s="9">
        <v>62</v>
      </c>
      <c r="B67" s="11" t="s">
        <v>74</v>
      </c>
      <c r="C67" s="13">
        <v>278261</v>
      </c>
      <c r="D67" s="14" t="s">
        <v>83</v>
      </c>
      <c r="E67" s="15">
        <v>163</v>
      </c>
      <c r="F67" s="14">
        <v>150</v>
      </c>
      <c r="G67" s="14">
        <v>75</v>
      </c>
      <c r="H67" s="15">
        <f t="shared" si="3"/>
        <v>388</v>
      </c>
      <c r="I67" s="16">
        <v>36.67</v>
      </c>
      <c r="J67" s="17">
        <f t="shared" si="1"/>
        <v>14227.960000000001</v>
      </c>
      <c r="K67" s="17" t="s">
        <v>120</v>
      </c>
      <c r="L67" s="17" t="s">
        <v>121</v>
      </c>
      <c r="M67" s="8" t="s">
        <v>12</v>
      </c>
      <c r="N67" s="12">
        <f t="shared" si="2"/>
        <v>0.05</v>
      </c>
    </row>
    <row r="68" spans="1:14" ht="22.5" x14ac:dyDescent="0.2">
      <c r="A68" s="9">
        <v>63</v>
      </c>
      <c r="B68" s="11" t="s">
        <v>75</v>
      </c>
      <c r="C68" s="13">
        <v>292382</v>
      </c>
      <c r="D68" s="14" t="s">
        <v>110</v>
      </c>
      <c r="E68" s="15">
        <v>2532</v>
      </c>
      <c r="F68" s="14">
        <v>15000</v>
      </c>
      <c r="G68" s="14">
        <v>24000</v>
      </c>
      <c r="H68" s="15">
        <f t="shared" si="3"/>
        <v>41532</v>
      </c>
      <c r="I68" s="16">
        <v>1.62</v>
      </c>
      <c r="J68" s="17">
        <f t="shared" si="1"/>
        <v>67281.840000000011</v>
      </c>
      <c r="K68" s="17" t="s">
        <v>120</v>
      </c>
      <c r="L68" s="17" t="s">
        <v>121</v>
      </c>
      <c r="M68" s="8" t="s">
        <v>12</v>
      </c>
      <c r="N68" s="12">
        <f t="shared" si="2"/>
        <v>0.01</v>
      </c>
    </row>
    <row r="69" spans="1:14" ht="22.5" x14ac:dyDescent="0.2">
      <c r="A69" s="9">
        <v>64</v>
      </c>
      <c r="B69" s="11" t="s">
        <v>76</v>
      </c>
      <c r="C69" s="13">
        <v>268542</v>
      </c>
      <c r="D69" s="14" t="s">
        <v>84</v>
      </c>
      <c r="E69" s="15">
        <v>32</v>
      </c>
      <c r="F69" s="14">
        <v>300</v>
      </c>
      <c r="G69" s="14">
        <v>105</v>
      </c>
      <c r="H69" s="15">
        <f t="shared" si="3"/>
        <v>437</v>
      </c>
      <c r="I69" s="16">
        <v>54.71</v>
      </c>
      <c r="J69" s="17">
        <f t="shared" ref="J69:J71" si="4">I69*H69</f>
        <v>23908.27</v>
      </c>
      <c r="K69" s="17" t="s">
        <v>120</v>
      </c>
      <c r="L69" s="17" t="s">
        <v>121</v>
      </c>
      <c r="M69" s="8" t="s">
        <v>12</v>
      </c>
      <c r="N69" s="12">
        <f t="shared" ref="N69:N71" si="5">IF(I69&lt;0.01,"",IF(AND(I69&gt;=0.01,I69&lt;=5),0.01,IF(I69&lt;=10,0.02,IF(I69&lt;=20,0.03,IF(I69&lt;=50,0.05,IF(I69&lt;=100,0.1,IF(I69&lt;=200,0.12,IF(I69&lt;=500,0.2,IF(I69&lt;=1000,0.4,IF(I69&lt;=2000,0.5,IF(I69&lt;=5000,0.8,IF(I69&lt;=10000,I69*0.005,"Avaliação Específica"))))))))))))</f>
        <v>0.1</v>
      </c>
    </row>
    <row r="70" spans="1:14" ht="22.5" x14ac:dyDescent="0.2">
      <c r="A70" s="9">
        <v>65</v>
      </c>
      <c r="B70" s="11" t="s">
        <v>77</v>
      </c>
      <c r="C70" s="13">
        <v>270376</v>
      </c>
      <c r="D70" s="14" t="s">
        <v>84</v>
      </c>
      <c r="E70" s="15">
        <v>76</v>
      </c>
      <c r="F70" s="14">
        <v>1200</v>
      </c>
      <c r="G70" s="14">
        <v>525</v>
      </c>
      <c r="H70" s="15">
        <f t="shared" ref="H70" si="6">SUM(E70:G70)</f>
        <v>1801</v>
      </c>
      <c r="I70" s="16">
        <v>21.88</v>
      </c>
      <c r="J70" s="17">
        <f t="shared" si="4"/>
        <v>39405.879999999997</v>
      </c>
      <c r="K70" s="17" t="s">
        <v>120</v>
      </c>
      <c r="L70" s="17" t="s">
        <v>121</v>
      </c>
      <c r="M70" s="8" t="s">
        <v>12</v>
      </c>
      <c r="N70" s="12">
        <f t="shared" si="5"/>
        <v>0.05</v>
      </c>
    </row>
    <row r="71" spans="1:14" ht="33.75" x14ac:dyDescent="0.2">
      <c r="A71" s="9">
        <v>66</v>
      </c>
      <c r="B71" s="11" t="s">
        <v>78</v>
      </c>
      <c r="C71" s="13">
        <v>292399</v>
      </c>
      <c r="D71" s="14" t="s">
        <v>119</v>
      </c>
      <c r="E71" s="15">
        <v>157</v>
      </c>
      <c r="F71" s="14">
        <v>1000</v>
      </c>
      <c r="G71" s="14">
        <v>720</v>
      </c>
      <c r="H71" s="15">
        <f t="shared" ref="H71:H93" si="7">SUM(E71:G71)</f>
        <v>1877</v>
      </c>
      <c r="I71" s="16">
        <v>15</v>
      </c>
      <c r="J71" s="17">
        <f t="shared" si="4"/>
        <v>28155</v>
      </c>
      <c r="K71" s="17" t="s">
        <v>120</v>
      </c>
      <c r="L71" s="17" t="s">
        <v>121</v>
      </c>
      <c r="M71" s="8" t="s">
        <v>12</v>
      </c>
      <c r="N71" s="12">
        <f t="shared" si="5"/>
        <v>0.03</v>
      </c>
    </row>
    <row r="72" spans="1:14" ht="67.5" x14ac:dyDescent="0.2">
      <c r="A72" s="9">
        <v>67</v>
      </c>
      <c r="B72" s="11" t="s">
        <v>125</v>
      </c>
      <c r="C72" s="13">
        <v>268469</v>
      </c>
      <c r="D72" s="14" t="s">
        <v>126</v>
      </c>
      <c r="E72" s="15">
        <v>34</v>
      </c>
      <c r="F72" s="14">
        <v>0</v>
      </c>
      <c r="G72" s="14">
        <v>34</v>
      </c>
      <c r="H72" s="15">
        <f t="shared" si="7"/>
        <v>68</v>
      </c>
      <c r="I72" s="16">
        <v>143</v>
      </c>
      <c r="J72" s="17">
        <f>I72*H72</f>
        <v>9724</v>
      </c>
      <c r="K72" s="17" t="s">
        <v>120</v>
      </c>
      <c r="L72" s="17" t="s">
        <v>121</v>
      </c>
      <c r="M72" s="8" t="s">
        <v>12</v>
      </c>
      <c r="N72" s="12">
        <f>IF(I72&lt;0.01,"",IF(AND(I72&gt;=0.01,I72&lt;=5),0.01,IF(I72&lt;=10,0.02,IF(I72&lt;=20,0.03,IF(I72&lt;=50,0.05,IF(I72&lt;=100,0.1,IF(I72&lt;=200,0.12,IF(I72&lt;=500,0.2,IF(I72&lt;=1000,0.4,IF(I72&lt;=2000,0.5,IF(I72&lt;=5000,0.8,IF(I72&lt;=10000,I72*0.005,"Avaliação Específica"))))))))))))</f>
        <v>0.12</v>
      </c>
    </row>
    <row r="73" spans="1:14" ht="22.5" x14ac:dyDescent="0.2">
      <c r="A73" s="9">
        <v>68</v>
      </c>
      <c r="B73" s="11" t="s">
        <v>127</v>
      </c>
      <c r="C73" s="13">
        <v>268395</v>
      </c>
      <c r="D73" s="14" t="s">
        <v>90</v>
      </c>
      <c r="E73" s="15">
        <v>43</v>
      </c>
      <c r="F73" s="14">
        <v>600</v>
      </c>
      <c r="G73" s="14">
        <v>43</v>
      </c>
      <c r="H73" s="15">
        <f t="shared" si="7"/>
        <v>686</v>
      </c>
      <c r="I73" s="16">
        <v>26.21</v>
      </c>
      <c r="J73" s="17">
        <f t="shared" ref="J73:J93" si="8">I73*H73</f>
        <v>17980.060000000001</v>
      </c>
      <c r="K73" s="17" t="s">
        <v>120</v>
      </c>
      <c r="L73" s="17" t="s">
        <v>121</v>
      </c>
      <c r="M73" s="8" t="s">
        <v>12</v>
      </c>
      <c r="N73" s="12">
        <f t="shared" ref="N73:N93" si="9">IF(I73&lt;0.01,"",IF(AND(I73&gt;=0.01,I73&lt;=5),0.01,IF(I73&lt;=10,0.02,IF(I73&lt;=20,0.03,IF(I73&lt;=50,0.05,IF(I73&lt;=100,0.1,IF(I73&lt;=200,0.12,IF(I73&lt;=500,0.2,IF(I73&lt;=1000,0.4,IF(I73&lt;=2000,0.5,IF(I73&lt;=5000,0.8,IF(I73&lt;=10000,I73*0.005,"Avaliação Específica"))))))))))))</f>
        <v>0.05</v>
      </c>
    </row>
    <row r="74" spans="1:14" ht="67.5" x14ac:dyDescent="0.2">
      <c r="A74" s="9">
        <v>69</v>
      </c>
      <c r="B74" s="11" t="s">
        <v>128</v>
      </c>
      <c r="C74" s="13">
        <v>408875</v>
      </c>
      <c r="D74" s="14" t="s">
        <v>126</v>
      </c>
      <c r="E74" s="15">
        <v>12</v>
      </c>
      <c r="F74" s="14">
        <v>0</v>
      </c>
      <c r="G74" s="14">
        <v>12</v>
      </c>
      <c r="H74" s="15">
        <f t="shared" si="7"/>
        <v>24</v>
      </c>
      <c r="I74" s="16">
        <v>27.1</v>
      </c>
      <c r="J74" s="17">
        <f t="shared" si="8"/>
        <v>650.40000000000009</v>
      </c>
      <c r="K74" s="17" t="s">
        <v>120</v>
      </c>
      <c r="L74" s="17" t="s">
        <v>121</v>
      </c>
      <c r="M74" s="8" t="s">
        <v>12</v>
      </c>
      <c r="N74" s="12">
        <f t="shared" si="9"/>
        <v>0.05</v>
      </c>
    </row>
    <row r="75" spans="1:14" ht="56.25" x14ac:dyDescent="0.2">
      <c r="A75" s="9">
        <v>70</v>
      </c>
      <c r="B75" s="11" t="s">
        <v>129</v>
      </c>
      <c r="C75" s="13">
        <v>408870</v>
      </c>
      <c r="D75" s="14" t="s">
        <v>130</v>
      </c>
      <c r="E75" s="15">
        <v>12</v>
      </c>
      <c r="F75" s="14">
        <v>0</v>
      </c>
      <c r="G75" s="14">
        <v>12</v>
      </c>
      <c r="H75" s="15">
        <f t="shared" si="7"/>
        <v>24</v>
      </c>
      <c r="I75" s="16">
        <v>21.5</v>
      </c>
      <c r="J75" s="17">
        <f t="shared" si="8"/>
        <v>516</v>
      </c>
      <c r="K75" s="17" t="s">
        <v>120</v>
      </c>
      <c r="L75" s="17" t="s">
        <v>121</v>
      </c>
      <c r="M75" s="8" t="s">
        <v>12</v>
      </c>
      <c r="N75" s="12">
        <f t="shared" si="9"/>
        <v>0.05</v>
      </c>
    </row>
    <row r="76" spans="1:14" ht="33.75" x14ac:dyDescent="0.2">
      <c r="A76" s="9">
        <v>71</v>
      </c>
      <c r="B76" s="11" t="s">
        <v>131</v>
      </c>
      <c r="C76" s="13">
        <v>447845</v>
      </c>
      <c r="D76" s="14" t="s">
        <v>132</v>
      </c>
      <c r="E76" s="15">
        <v>12</v>
      </c>
      <c r="F76" s="14">
        <v>0</v>
      </c>
      <c r="G76" s="14">
        <v>12</v>
      </c>
      <c r="H76" s="15">
        <f t="shared" si="7"/>
        <v>24</v>
      </c>
      <c r="I76" s="16">
        <v>523.23</v>
      </c>
      <c r="J76" s="17">
        <f t="shared" si="8"/>
        <v>12557.52</v>
      </c>
      <c r="K76" s="17" t="s">
        <v>120</v>
      </c>
      <c r="L76" s="17" t="s">
        <v>121</v>
      </c>
      <c r="M76" s="8" t="s">
        <v>12</v>
      </c>
      <c r="N76" s="12">
        <f t="shared" si="9"/>
        <v>0.4</v>
      </c>
    </row>
    <row r="77" spans="1:14" ht="45" x14ac:dyDescent="0.2">
      <c r="A77" s="9">
        <v>72</v>
      </c>
      <c r="B77" s="11" t="s">
        <v>134</v>
      </c>
      <c r="C77" s="13">
        <v>440184</v>
      </c>
      <c r="D77" s="14" t="s">
        <v>133</v>
      </c>
      <c r="E77" s="15">
        <v>82</v>
      </c>
      <c r="F77" s="14">
        <v>0</v>
      </c>
      <c r="G77" s="14">
        <v>82</v>
      </c>
      <c r="H77" s="15">
        <f t="shared" si="7"/>
        <v>164</v>
      </c>
      <c r="I77" s="16">
        <v>299.95</v>
      </c>
      <c r="J77" s="17">
        <f t="shared" si="8"/>
        <v>49191.799999999996</v>
      </c>
      <c r="K77" s="17" t="s">
        <v>120</v>
      </c>
      <c r="L77" s="17" t="s">
        <v>121</v>
      </c>
      <c r="M77" s="8" t="s">
        <v>12</v>
      </c>
      <c r="N77" s="12">
        <f t="shared" si="9"/>
        <v>0.2</v>
      </c>
    </row>
    <row r="78" spans="1:14" ht="45" x14ac:dyDescent="0.2">
      <c r="A78" s="9">
        <v>73</v>
      </c>
      <c r="B78" s="11" t="s">
        <v>135</v>
      </c>
      <c r="C78" s="13">
        <v>407462</v>
      </c>
      <c r="D78" s="14" t="s">
        <v>136</v>
      </c>
      <c r="E78" s="15">
        <v>253</v>
      </c>
      <c r="F78" s="14">
        <v>0</v>
      </c>
      <c r="G78" s="14">
        <v>253</v>
      </c>
      <c r="H78" s="15">
        <f t="shared" si="7"/>
        <v>506</v>
      </c>
      <c r="I78" s="16">
        <v>17.53</v>
      </c>
      <c r="J78" s="17">
        <f t="shared" si="8"/>
        <v>8870.18</v>
      </c>
      <c r="K78" s="17" t="s">
        <v>120</v>
      </c>
      <c r="L78" s="17" t="s">
        <v>121</v>
      </c>
      <c r="M78" s="8" t="s">
        <v>12</v>
      </c>
      <c r="N78" s="12">
        <f t="shared" si="9"/>
        <v>0.03</v>
      </c>
    </row>
    <row r="79" spans="1:14" ht="45" x14ac:dyDescent="0.2">
      <c r="A79" s="9">
        <v>74</v>
      </c>
      <c r="B79" s="11" t="s">
        <v>137</v>
      </c>
      <c r="C79" s="13">
        <v>407461</v>
      </c>
      <c r="D79" s="14" t="s">
        <v>136</v>
      </c>
      <c r="E79" s="15">
        <v>44</v>
      </c>
      <c r="F79" s="14">
        <v>0</v>
      </c>
      <c r="G79" s="14">
        <v>44</v>
      </c>
      <c r="H79" s="15">
        <f t="shared" si="7"/>
        <v>88</v>
      </c>
      <c r="I79" s="16">
        <v>17.52</v>
      </c>
      <c r="J79" s="17">
        <f t="shared" si="8"/>
        <v>1541.76</v>
      </c>
      <c r="K79" s="17" t="s">
        <v>120</v>
      </c>
      <c r="L79" s="17" t="s">
        <v>121</v>
      </c>
      <c r="M79" s="8" t="s">
        <v>12</v>
      </c>
      <c r="N79" s="12">
        <f t="shared" si="9"/>
        <v>0.03</v>
      </c>
    </row>
    <row r="80" spans="1:14" s="25" customFormat="1" ht="45" x14ac:dyDescent="0.2">
      <c r="A80" s="9">
        <v>75</v>
      </c>
      <c r="B80" s="18" t="s">
        <v>138</v>
      </c>
      <c r="C80" s="27">
        <v>340101</v>
      </c>
      <c r="D80" s="19" t="s">
        <v>139</v>
      </c>
      <c r="E80" s="20">
        <v>19</v>
      </c>
      <c r="F80" s="19">
        <v>15000</v>
      </c>
      <c r="G80" s="19">
        <v>19</v>
      </c>
      <c r="H80" s="15">
        <f t="shared" si="7"/>
        <v>15038</v>
      </c>
      <c r="I80" s="21">
        <v>4.9400000000000004</v>
      </c>
      <c r="J80" s="22">
        <f t="shared" si="8"/>
        <v>74287.72</v>
      </c>
      <c r="K80" s="22" t="s">
        <v>120</v>
      </c>
      <c r="L80" s="22" t="s">
        <v>121</v>
      </c>
      <c r="M80" s="23" t="s">
        <v>12</v>
      </c>
      <c r="N80" s="24">
        <f t="shared" si="9"/>
        <v>0.01</v>
      </c>
    </row>
    <row r="81" spans="1:14" ht="67.5" x14ac:dyDescent="0.2">
      <c r="A81" s="9">
        <v>76</v>
      </c>
      <c r="B81" s="11" t="s">
        <v>140</v>
      </c>
      <c r="C81" s="13">
        <v>418486</v>
      </c>
      <c r="D81" s="14" t="s">
        <v>141</v>
      </c>
      <c r="E81" s="15">
        <v>78</v>
      </c>
      <c r="F81" s="14">
        <v>0</v>
      </c>
      <c r="G81" s="14">
        <v>78</v>
      </c>
      <c r="H81" s="15">
        <f t="shared" si="7"/>
        <v>156</v>
      </c>
      <c r="I81" s="16">
        <v>55.27</v>
      </c>
      <c r="J81" s="17">
        <f t="shared" si="8"/>
        <v>8622.1200000000008</v>
      </c>
      <c r="K81" s="17" t="s">
        <v>120</v>
      </c>
      <c r="L81" s="17" t="s">
        <v>121</v>
      </c>
      <c r="M81" s="8" t="s">
        <v>12</v>
      </c>
      <c r="N81" s="12">
        <f t="shared" si="9"/>
        <v>0.1</v>
      </c>
    </row>
    <row r="82" spans="1:14" ht="56.25" x14ac:dyDescent="0.2">
      <c r="A82" s="9">
        <v>77</v>
      </c>
      <c r="B82" s="11" t="s">
        <v>142</v>
      </c>
      <c r="C82" s="13">
        <v>354648</v>
      </c>
      <c r="D82" s="14" t="s">
        <v>143</v>
      </c>
      <c r="E82" s="15">
        <v>50</v>
      </c>
      <c r="F82" s="14">
        <v>0</v>
      </c>
      <c r="G82" s="14">
        <v>50</v>
      </c>
      <c r="H82" s="15">
        <f t="shared" si="7"/>
        <v>100</v>
      </c>
      <c r="I82" s="16">
        <v>37.42</v>
      </c>
      <c r="J82" s="17">
        <f t="shared" si="8"/>
        <v>3742</v>
      </c>
      <c r="K82" s="17" t="s">
        <v>120</v>
      </c>
      <c r="L82" s="17" t="s">
        <v>121</v>
      </c>
      <c r="M82" s="8" t="s">
        <v>12</v>
      </c>
      <c r="N82" s="12">
        <f t="shared" si="9"/>
        <v>0.05</v>
      </c>
    </row>
    <row r="83" spans="1:14" ht="22.5" x14ac:dyDescent="0.2">
      <c r="A83" s="9">
        <v>78</v>
      </c>
      <c r="B83" s="11" t="s">
        <v>144</v>
      </c>
      <c r="C83" s="13">
        <v>268958</v>
      </c>
      <c r="D83" s="14" t="s">
        <v>145</v>
      </c>
      <c r="E83" s="15">
        <v>49</v>
      </c>
      <c r="F83" s="14">
        <v>3000</v>
      </c>
      <c r="G83" s="14">
        <v>3750</v>
      </c>
      <c r="H83" s="15">
        <f t="shared" si="7"/>
        <v>6799</v>
      </c>
      <c r="I83" s="16">
        <v>17.3</v>
      </c>
      <c r="J83" s="17">
        <f t="shared" si="8"/>
        <v>117622.70000000001</v>
      </c>
      <c r="K83" s="17" t="s">
        <v>120</v>
      </c>
      <c r="L83" s="17" t="s">
        <v>121</v>
      </c>
      <c r="M83" s="8" t="s">
        <v>12</v>
      </c>
      <c r="N83" s="12">
        <f t="shared" si="9"/>
        <v>0.03</v>
      </c>
    </row>
    <row r="84" spans="1:14" ht="33.75" x14ac:dyDescent="0.2">
      <c r="A84" s="9">
        <v>79</v>
      </c>
      <c r="B84" s="11" t="s">
        <v>146</v>
      </c>
      <c r="C84" s="13">
        <v>352204</v>
      </c>
      <c r="D84" s="14" t="s">
        <v>147</v>
      </c>
      <c r="E84" s="15">
        <v>33</v>
      </c>
      <c r="F84" s="14">
        <v>8000</v>
      </c>
      <c r="G84" s="14">
        <v>4800</v>
      </c>
      <c r="H84" s="15">
        <f t="shared" si="7"/>
        <v>12833</v>
      </c>
      <c r="I84" s="16">
        <v>26.68</v>
      </c>
      <c r="J84" s="17">
        <f t="shared" si="8"/>
        <v>342384.44</v>
      </c>
      <c r="K84" s="17" t="s">
        <v>120</v>
      </c>
      <c r="L84" s="17" t="s">
        <v>121</v>
      </c>
      <c r="M84" s="8" t="s">
        <v>12</v>
      </c>
      <c r="N84" s="12">
        <f t="shared" si="9"/>
        <v>0.05</v>
      </c>
    </row>
    <row r="85" spans="1:14" ht="45" x14ac:dyDescent="0.2">
      <c r="A85" s="9">
        <v>80</v>
      </c>
      <c r="B85" s="11" t="s">
        <v>148</v>
      </c>
      <c r="C85" s="13">
        <v>439479</v>
      </c>
      <c r="D85" s="14" t="s">
        <v>149</v>
      </c>
      <c r="E85" s="15">
        <v>14</v>
      </c>
      <c r="F85" s="14">
        <v>0</v>
      </c>
      <c r="G85" s="14">
        <v>14</v>
      </c>
      <c r="H85" s="15">
        <f t="shared" si="7"/>
        <v>28</v>
      </c>
      <c r="I85" s="16">
        <v>22.4</v>
      </c>
      <c r="J85" s="17">
        <f t="shared" si="8"/>
        <v>627.19999999999993</v>
      </c>
      <c r="K85" s="17" t="s">
        <v>120</v>
      </c>
      <c r="L85" s="17" t="s">
        <v>121</v>
      </c>
      <c r="M85" s="8" t="s">
        <v>12</v>
      </c>
      <c r="N85" s="12">
        <f t="shared" si="9"/>
        <v>0.05</v>
      </c>
    </row>
    <row r="86" spans="1:14" ht="22.5" x14ac:dyDescent="0.2">
      <c r="A86" s="9">
        <v>81</v>
      </c>
      <c r="B86" s="11" t="s">
        <v>150</v>
      </c>
      <c r="C86" s="13">
        <v>407462</v>
      </c>
      <c r="D86" s="14" t="s">
        <v>136</v>
      </c>
      <c r="E86" s="15">
        <v>52</v>
      </c>
      <c r="F86" s="14">
        <v>0</v>
      </c>
      <c r="G86" s="14">
        <v>1200</v>
      </c>
      <c r="H86" s="15">
        <f t="shared" si="7"/>
        <v>1252</v>
      </c>
      <c r="I86" s="16">
        <v>17.46</v>
      </c>
      <c r="J86" s="17">
        <f t="shared" si="8"/>
        <v>21859.920000000002</v>
      </c>
      <c r="K86" s="17" t="s">
        <v>120</v>
      </c>
      <c r="L86" s="17" t="s">
        <v>121</v>
      </c>
      <c r="M86" s="8" t="s">
        <v>12</v>
      </c>
      <c r="N86" s="12">
        <f t="shared" si="9"/>
        <v>0.03</v>
      </c>
    </row>
    <row r="87" spans="1:14" ht="33.75" x14ac:dyDescent="0.2">
      <c r="A87" s="9">
        <v>82</v>
      </c>
      <c r="B87" s="11" t="s">
        <v>151</v>
      </c>
      <c r="C87" s="13">
        <v>407453</v>
      </c>
      <c r="D87" s="14" t="s">
        <v>130</v>
      </c>
      <c r="E87" s="15">
        <v>59</v>
      </c>
      <c r="F87" s="14">
        <v>0</v>
      </c>
      <c r="G87" s="14">
        <v>59</v>
      </c>
      <c r="H87" s="15">
        <f t="shared" si="7"/>
        <v>118</v>
      </c>
      <c r="I87" s="16">
        <v>33.130000000000003</v>
      </c>
      <c r="J87" s="17">
        <f t="shared" si="8"/>
        <v>3909.34</v>
      </c>
      <c r="K87" s="17" t="s">
        <v>120</v>
      </c>
      <c r="L87" s="17" t="s">
        <v>121</v>
      </c>
      <c r="M87" s="8" t="s">
        <v>12</v>
      </c>
      <c r="N87" s="12">
        <f t="shared" si="9"/>
        <v>0.05</v>
      </c>
    </row>
    <row r="88" spans="1:14" ht="33.75" x14ac:dyDescent="0.2">
      <c r="A88" s="9">
        <v>83</v>
      </c>
      <c r="B88" s="11" t="s">
        <v>152</v>
      </c>
      <c r="C88" s="13">
        <v>407454</v>
      </c>
      <c r="D88" s="14" t="s">
        <v>130</v>
      </c>
      <c r="E88" s="15">
        <v>19</v>
      </c>
      <c r="F88" s="14">
        <v>0</v>
      </c>
      <c r="G88" s="14">
        <v>19</v>
      </c>
      <c r="H88" s="15">
        <f t="shared" si="7"/>
        <v>38</v>
      </c>
      <c r="I88" s="16">
        <v>44.1</v>
      </c>
      <c r="J88" s="17">
        <f t="shared" si="8"/>
        <v>1675.8</v>
      </c>
      <c r="K88" s="17" t="s">
        <v>120</v>
      </c>
      <c r="L88" s="17" t="s">
        <v>121</v>
      </c>
      <c r="M88" s="8" t="s">
        <v>12</v>
      </c>
      <c r="N88" s="12">
        <f t="shared" si="9"/>
        <v>0.05</v>
      </c>
    </row>
    <row r="89" spans="1:14" ht="33.75" x14ac:dyDescent="0.2">
      <c r="A89" s="9">
        <v>84</v>
      </c>
      <c r="B89" s="11" t="s">
        <v>153</v>
      </c>
      <c r="C89" s="13">
        <v>150364</v>
      </c>
      <c r="D89" s="14" t="s">
        <v>154</v>
      </c>
      <c r="E89" s="15">
        <v>18</v>
      </c>
      <c r="F89" s="14">
        <v>0</v>
      </c>
      <c r="G89" s="14">
        <v>18</v>
      </c>
      <c r="H89" s="15">
        <f t="shared" si="7"/>
        <v>36</v>
      </c>
      <c r="I89" s="16">
        <v>100.54</v>
      </c>
      <c r="J89" s="17">
        <f t="shared" si="8"/>
        <v>3619.44</v>
      </c>
      <c r="K89" s="17" t="s">
        <v>120</v>
      </c>
      <c r="L89" s="17" t="s">
        <v>121</v>
      </c>
      <c r="M89" s="8" t="s">
        <v>12</v>
      </c>
      <c r="N89" s="12">
        <f t="shared" si="9"/>
        <v>0.12</v>
      </c>
    </row>
    <row r="90" spans="1:14" ht="56.25" x14ac:dyDescent="0.2">
      <c r="A90" s="9">
        <v>85</v>
      </c>
      <c r="B90" s="11" t="s">
        <v>155</v>
      </c>
      <c r="C90" s="13">
        <v>439485</v>
      </c>
      <c r="D90" s="14" t="s">
        <v>156</v>
      </c>
      <c r="E90" s="15">
        <v>4</v>
      </c>
      <c r="F90" s="14">
        <v>0</v>
      </c>
      <c r="G90" s="14">
        <v>4</v>
      </c>
      <c r="H90" s="15">
        <f t="shared" si="7"/>
        <v>8</v>
      </c>
      <c r="I90" s="16">
        <v>36.76</v>
      </c>
      <c r="J90" s="17">
        <f t="shared" si="8"/>
        <v>294.08</v>
      </c>
      <c r="K90" s="17" t="s">
        <v>120</v>
      </c>
      <c r="L90" s="17" t="s">
        <v>121</v>
      </c>
      <c r="M90" s="8" t="s">
        <v>12</v>
      </c>
      <c r="N90" s="12">
        <f t="shared" si="9"/>
        <v>0.05</v>
      </c>
    </row>
    <row r="91" spans="1:14" ht="22.5" x14ac:dyDescent="0.2">
      <c r="A91" s="9">
        <v>86</v>
      </c>
      <c r="B91" s="11" t="s">
        <v>157</v>
      </c>
      <c r="C91" s="13">
        <v>445187</v>
      </c>
      <c r="D91" s="14" t="s">
        <v>158</v>
      </c>
      <c r="E91" s="15">
        <v>33</v>
      </c>
      <c r="F91" s="14">
        <v>0</v>
      </c>
      <c r="G91" s="14">
        <v>33</v>
      </c>
      <c r="H91" s="15">
        <f t="shared" si="7"/>
        <v>66</v>
      </c>
      <c r="I91" s="16">
        <v>38.79</v>
      </c>
      <c r="J91" s="17">
        <f t="shared" si="8"/>
        <v>2560.14</v>
      </c>
      <c r="K91" s="17" t="s">
        <v>120</v>
      </c>
      <c r="L91" s="17" t="s">
        <v>121</v>
      </c>
      <c r="M91" s="8" t="s">
        <v>12</v>
      </c>
      <c r="N91" s="12">
        <f t="shared" si="9"/>
        <v>0.05</v>
      </c>
    </row>
    <row r="92" spans="1:14" ht="45" x14ac:dyDescent="0.2">
      <c r="A92" s="9">
        <v>87</v>
      </c>
      <c r="B92" s="11" t="s">
        <v>159</v>
      </c>
      <c r="C92" s="13">
        <v>410473</v>
      </c>
      <c r="D92" s="14" t="s">
        <v>136</v>
      </c>
      <c r="E92" s="15">
        <v>20</v>
      </c>
      <c r="F92" s="14">
        <v>0</v>
      </c>
      <c r="G92" s="14">
        <v>20</v>
      </c>
      <c r="H92" s="15">
        <f t="shared" si="7"/>
        <v>40</v>
      </c>
      <c r="I92" s="16">
        <v>12.93</v>
      </c>
      <c r="J92" s="17">
        <f t="shared" si="8"/>
        <v>517.20000000000005</v>
      </c>
      <c r="K92" s="17" t="s">
        <v>120</v>
      </c>
      <c r="L92" s="17" t="s">
        <v>121</v>
      </c>
      <c r="M92" s="8" t="s">
        <v>12</v>
      </c>
      <c r="N92" s="12">
        <f t="shared" si="9"/>
        <v>0.03</v>
      </c>
    </row>
    <row r="93" spans="1:14" ht="33.75" x14ac:dyDescent="0.2">
      <c r="A93" s="9">
        <v>88</v>
      </c>
      <c r="B93" s="11" t="s">
        <v>160</v>
      </c>
      <c r="C93" s="9">
        <v>408845</v>
      </c>
      <c r="D93" s="14" t="s">
        <v>136</v>
      </c>
      <c r="E93" s="15">
        <v>232</v>
      </c>
      <c r="F93" s="14">
        <v>0</v>
      </c>
      <c r="G93" s="14">
        <v>232</v>
      </c>
      <c r="H93" s="15">
        <f t="shared" si="7"/>
        <v>464</v>
      </c>
      <c r="I93" s="16">
        <v>10.71</v>
      </c>
      <c r="J93" s="17">
        <f t="shared" si="8"/>
        <v>4969.4400000000005</v>
      </c>
      <c r="K93" s="17" t="s">
        <v>120</v>
      </c>
      <c r="L93" s="17" t="s">
        <v>121</v>
      </c>
      <c r="M93" s="8" t="s">
        <v>12</v>
      </c>
      <c r="N93" s="12">
        <f t="shared" si="9"/>
        <v>0.03</v>
      </c>
    </row>
    <row r="94" spans="1:14" ht="22.5" x14ac:dyDescent="0.2">
      <c r="I94" s="6" t="s">
        <v>161</v>
      </c>
      <c r="J94" s="26">
        <f>SUM(J6:J93)</f>
        <v>8796769.5499999989</v>
      </c>
    </row>
  </sheetData>
  <mergeCells count="3">
    <mergeCell ref="A1:N1"/>
    <mergeCell ref="A2:N2"/>
    <mergeCell ref="A3:N3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 xml:space="preserve">&amp;L&amp;G&amp;RProcesso nº 23069.152472/2021-91
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JoaoAranha</cp:lastModifiedBy>
  <cp:lastPrinted>2021-02-12T22:07:17Z</cp:lastPrinted>
  <dcterms:created xsi:type="dcterms:W3CDTF">2019-07-30T23:05:19Z</dcterms:created>
  <dcterms:modified xsi:type="dcterms:W3CDTF">2021-04-19T12:16:35Z</dcterms:modified>
</cp:coreProperties>
</file>